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9972" tabRatio="692" firstSheet="4" activeTab="4"/>
  </bookViews>
  <sheets>
    <sheet name="1 половина дня" sheetId="1" state="hidden" r:id="rId1"/>
    <sheet name="2 половина дня" sheetId="2" state="hidden" r:id="rId2"/>
    <sheet name="Итого 1 половина" sheetId="3" state="hidden" r:id="rId3"/>
    <sheet name="Итого" sheetId="4" state="hidden" r:id="rId4"/>
    <sheet name="Хабаровск" sheetId="5" r:id="rId5"/>
    <sheet name="Уссурийск" sheetId="6" r:id="rId6"/>
    <sheet name="Биробиджан" sheetId="7" state="hidden" r:id="rId7"/>
    <sheet name="Где говорим" sheetId="8" r:id="rId8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_1">#REF!</definedName>
    <definedName name="Excel_BuiltIn_Print_Area_2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_xlnm.Print_Area" localSheetId="6">'Биробиджан'!$A$1:$AG$37</definedName>
    <definedName name="_xlnm.Print_Area" localSheetId="5">'Уссурийск'!$A$1:$AG$37</definedName>
    <definedName name="_xlnm.Print_Area" localSheetId="4">'Хабаровск'!$A$1:$AG$37</definedName>
  </definedNames>
  <calcPr fullCalcOnLoad="1"/>
</workbook>
</file>

<file path=xl/sharedStrings.xml><?xml version="1.0" encoding="utf-8"?>
<sst xmlns="http://schemas.openxmlformats.org/spreadsheetml/2006/main" count="690" uniqueCount="335">
  <si>
    <t>Приложение №_____к договору №____ от__________</t>
  </si>
  <si>
    <t>Медиаплан на размещение видеоролика на телеканале «РЕН Биробиджан»</t>
  </si>
  <si>
    <t>Заказчик</t>
  </si>
  <si>
    <t>Хронометраж (секунд)</t>
  </si>
  <si>
    <t>Коэфициент   хронометража</t>
  </si>
  <si>
    <t>Бренд</t>
  </si>
  <si>
    <t>Период:</t>
  </si>
  <si>
    <t>Дата заполнения</t>
  </si>
  <si>
    <t>Рекламный агент</t>
  </si>
  <si>
    <t>Время выхода</t>
  </si>
  <si>
    <t>Итого выходов 2 ролика</t>
  </si>
  <si>
    <t>Итого выходов 3 ролика</t>
  </si>
  <si>
    <t>Итого секунд 1 ролик</t>
  </si>
  <si>
    <t>Итого секундв 2 ролик</t>
  </si>
  <si>
    <t>Итого секундв 3 ролик</t>
  </si>
  <si>
    <t>Итого секунд</t>
  </si>
  <si>
    <t>Цена за 1 секунду  (руб)</t>
  </si>
  <si>
    <t>Сумма  (руб)</t>
  </si>
  <si>
    <t>Позиционирование  (%)</t>
  </si>
  <si>
    <t>Итого с позиционированием (руб.)</t>
  </si>
  <si>
    <t>ср</t>
  </si>
  <si>
    <t>чт</t>
  </si>
  <si>
    <t>пт</t>
  </si>
  <si>
    <t>сб</t>
  </si>
  <si>
    <t>вс</t>
  </si>
  <si>
    <t>пн</t>
  </si>
  <si>
    <t>вт</t>
  </si>
  <si>
    <t>Итого выходов</t>
  </si>
  <si>
    <t>Итого выходов 1 ролика</t>
  </si>
  <si>
    <t>Скидка 5 % за предоплату</t>
  </si>
  <si>
    <t xml:space="preserve">8.03-8.04 </t>
  </si>
  <si>
    <t>8.11-8.12</t>
  </si>
  <si>
    <t>8.07-8.08</t>
  </si>
  <si>
    <t>8.15-8.16</t>
  </si>
  <si>
    <t>8.19-8.20</t>
  </si>
  <si>
    <t>8.23-8.24</t>
  </si>
  <si>
    <t>8.27-8.28</t>
  </si>
  <si>
    <t>8.31-8.32</t>
  </si>
  <si>
    <t>8.35-8.36</t>
  </si>
  <si>
    <t>8.39-8.40</t>
  </si>
  <si>
    <t>8.43-8.44</t>
  </si>
  <si>
    <t>8.47-5.48</t>
  </si>
  <si>
    <t>8.51-8.52</t>
  </si>
  <si>
    <t>8.55-8.56</t>
  </si>
  <si>
    <t>8.59-9.00</t>
  </si>
  <si>
    <t>9.03-9.04</t>
  </si>
  <si>
    <t>9.07-9.08</t>
  </si>
  <si>
    <t>9.11-9.12</t>
  </si>
  <si>
    <t>9.15-9.16</t>
  </si>
  <si>
    <t>9.19-9.20</t>
  </si>
  <si>
    <t>9.23-9.24</t>
  </si>
  <si>
    <t>9.27-9.28</t>
  </si>
  <si>
    <t>9.31-9.32</t>
  </si>
  <si>
    <t>9.35-9.36</t>
  </si>
  <si>
    <t>9.39-9.40</t>
  </si>
  <si>
    <t>9.43-9.44</t>
  </si>
  <si>
    <t>9.47-9.48</t>
  </si>
  <si>
    <t>9.51-9.52</t>
  </si>
  <si>
    <t>9.55-9.56</t>
  </si>
  <si>
    <t>9.59-10.00</t>
  </si>
  <si>
    <t>10.03-10.04</t>
  </si>
  <si>
    <t>10.07-10.08</t>
  </si>
  <si>
    <t>10.11-10.12</t>
  </si>
  <si>
    <t>10.15-10.16</t>
  </si>
  <si>
    <t>10.19-10.20</t>
  </si>
  <si>
    <t>10.23-10.24</t>
  </si>
  <si>
    <t>10.27-10.28</t>
  </si>
  <si>
    <t>10.31-10.32</t>
  </si>
  <si>
    <t>10.35-10.36</t>
  </si>
  <si>
    <t>10.39-10.40</t>
  </si>
  <si>
    <t>10.43-10.44</t>
  </si>
  <si>
    <t>10.47-10.48</t>
  </si>
  <si>
    <t>10.51-10.52</t>
  </si>
  <si>
    <t>10.55-10.56</t>
  </si>
  <si>
    <t>10.59-11.00</t>
  </si>
  <si>
    <t>11.03-11.04</t>
  </si>
  <si>
    <t>11.07-11.08</t>
  </si>
  <si>
    <t>11.11-11.12</t>
  </si>
  <si>
    <t>11.15-11.16</t>
  </si>
  <si>
    <t>11.19-11.20</t>
  </si>
  <si>
    <t>11.23-11.24</t>
  </si>
  <si>
    <t>11.27-11.28</t>
  </si>
  <si>
    <t>11.31-11.32</t>
  </si>
  <si>
    <t>11.35-11.36</t>
  </si>
  <si>
    <t>11.39-11.40</t>
  </si>
  <si>
    <t>11.43-11.44</t>
  </si>
  <si>
    <t>11.47-11.48</t>
  </si>
  <si>
    <t>11.51-11.52</t>
  </si>
  <si>
    <t>11.55-11.56</t>
  </si>
  <si>
    <t>11.59-12.00</t>
  </si>
  <si>
    <t>12.03-12.04</t>
  </si>
  <si>
    <t>12.07-12.08</t>
  </si>
  <si>
    <t>12.11-12.12</t>
  </si>
  <si>
    <t>12.15-12.16</t>
  </si>
  <si>
    <t>12.19-12.20</t>
  </si>
  <si>
    <t>12.23-12.24</t>
  </si>
  <si>
    <t>12.27-12.28</t>
  </si>
  <si>
    <t>12.31-12.32</t>
  </si>
  <si>
    <t>12.35-12.36</t>
  </si>
  <si>
    <t>12.39-12.40</t>
  </si>
  <si>
    <t>12.43-12.44</t>
  </si>
  <si>
    <t>12.47-12.48</t>
  </si>
  <si>
    <t>12.51-12.52</t>
  </si>
  <si>
    <t>12.55-12.56</t>
  </si>
  <si>
    <t>12.59-13.00</t>
  </si>
  <si>
    <t>13.03-13.04</t>
  </si>
  <si>
    <t>13.07-13.08</t>
  </si>
  <si>
    <t>13.11-13.12</t>
  </si>
  <si>
    <t>13.15-13.16</t>
  </si>
  <si>
    <t>13.19-13.20</t>
  </si>
  <si>
    <t>13.23-13.24</t>
  </si>
  <si>
    <t>13.27-13.28</t>
  </si>
  <si>
    <t>13.31-13.32</t>
  </si>
  <si>
    <t>13.35-13.36</t>
  </si>
  <si>
    <t>13.39-13.40</t>
  </si>
  <si>
    <t>13.43-13.44</t>
  </si>
  <si>
    <t>13.47-13.48</t>
  </si>
  <si>
    <t>13.51-13.52</t>
  </si>
  <si>
    <t>13.55-13.56</t>
  </si>
  <si>
    <t>13.59-14.00</t>
  </si>
  <si>
    <t>14.03-14.04</t>
  </si>
  <si>
    <t>14.07-14.08</t>
  </si>
  <si>
    <t>14.11-14.12</t>
  </si>
  <si>
    <t>14.15-14.16</t>
  </si>
  <si>
    <t>14.14-14.20</t>
  </si>
  <si>
    <t>14.23-14.24</t>
  </si>
  <si>
    <t>14.27-14.28</t>
  </si>
  <si>
    <t>14.31-14.32</t>
  </si>
  <si>
    <t>14.35-14.36</t>
  </si>
  <si>
    <t>14.39-14.40</t>
  </si>
  <si>
    <t>14.43-14.44</t>
  </si>
  <si>
    <t>14.47-14.48</t>
  </si>
  <si>
    <t>14.51-14.52</t>
  </si>
  <si>
    <t>14.55-14.56</t>
  </si>
  <si>
    <t>14.59-15.00</t>
  </si>
  <si>
    <t>15.03-15.04</t>
  </si>
  <si>
    <t>15.07-15.08</t>
  </si>
  <si>
    <t>15.11-15.12</t>
  </si>
  <si>
    <t>15.15-15.16</t>
  </si>
  <si>
    <t>15.19-15.20</t>
  </si>
  <si>
    <t>15.23-15.24</t>
  </si>
  <si>
    <t>15.27-15.28</t>
  </si>
  <si>
    <t>15.31-15.32</t>
  </si>
  <si>
    <t>15.35-15.36</t>
  </si>
  <si>
    <t>15.39-15.40</t>
  </si>
  <si>
    <t>15.43-15.44</t>
  </si>
  <si>
    <t>15.47-15.48</t>
  </si>
  <si>
    <t>15.51-15.52</t>
  </si>
  <si>
    <t>15.55-15.56</t>
  </si>
  <si>
    <t>15.59-16.00</t>
  </si>
  <si>
    <t>16.03-16.03</t>
  </si>
  <si>
    <t>16.07-16.08</t>
  </si>
  <si>
    <t>16.11-16.12</t>
  </si>
  <si>
    <t>16.15-16.16</t>
  </si>
  <si>
    <t>16.19-16.20</t>
  </si>
  <si>
    <t>16.23-16.24</t>
  </si>
  <si>
    <t>16.27-16.28</t>
  </si>
  <si>
    <t>16.31-16.32</t>
  </si>
  <si>
    <t>16.35-16.36</t>
  </si>
  <si>
    <t>16.39-16.40</t>
  </si>
  <si>
    <t>16.43-16.44</t>
  </si>
  <si>
    <t>16.47-16.48</t>
  </si>
  <si>
    <t>16.51-16.52</t>
  </si>
  <si>
    <t>16.55-16.56</t>
  </si>
  <si>
    <t>16.59-17.00</t>
  </si>
  <si>
    <t>17.03-17.04</t>
  </si>
  <si>
    <t>17.07-17.08</t>
  </si>
  <si>
    <t>17.11-17.12</t>
  </si>
  <si>
    <t>17.15-17.16</t>
  </si>
  <si>
    <t>17.19-17.20</t>
  </si>
  <si>
    <t>17.23-17.24</t>
  </si>
  <si>
    <t>17.27-17.28</t>
  </si>
  <si>
    <t>17.31-17.32</t>
  </si>
  <si>
    <t>17.35-17.36</t>
  </si>
  <si>
    <t>17.39-17.40</t>
  </si>
  <si>
    <t>17.43-17.44</t>
  </si>
  <si>
    <t>17.47-17.48</t>
  </si>
  <si>
    <t>17.51-17.52</t>
  </si>
  <si>
    <t>17.55-17.56</t>
  </si>
  <si>
    <t>17.59-18.00</t>
  </si>
  <si>
    <t>18.03-18.04</t>
  </si>
  <si>
    <t>18.07-18.08</t>
  </si>
  <si>
    <t>18.11-18.12</t>
  </si>
  <si>
    <t>18.15-18.16</t>
  </si>
  <si>
    <t>18.19-18.20</t>
  </si>
  <si>
    <t>18.23-18.24</t>
  </si>
  <si>
    <t>18.27-18.28</t>
  </si>
  <si>
    <t>18.31-18.32</t>
  </si>
  <si>
    <t>18.35-18.36</t>
  </si>
  <si>
    <t>18.39-18.40</t>
  </si>
  <si>
    <t>18.43-18.44</t>
  </si>
  <si>
    <t>18.47-18.48</t>
  </si>
  <si>
    <t>18.51-18.52</t>
  </si>
  <si>
    <t>18.55-18.56</t>
  </si>
  <si>
    <t>18.59-19.00</t>
  </si>
  <si>
    <t>19.03-19.04</t>
  </si>
  <si>
    <t>19.07-19.08</t>
  </si>
  <si>
    <t>19.11-19.13</t>
  </si>
  <si>
    <t>19.15-19.16</t>
  </si>
  <si>
    <t>19.19-19.20</t>
  </si>
  <si>
    <t>19.23-19.24</t>
  </si>
  <si>
    <t>19.27-19.28</t>
  </si>
  <si>
    <t>19.31-19.32</t>
  </si>
  <si>
    <t>19.35-19.36</t>
  </si>
  <si>
    <t>19.39-19.40</t>
  </si>
  <si>
    <t>19.43-19.44</t>
  </si>
  <si>
    <t>19.47-19.48</t>
  </si>
  <si>
    <t>19.51-19.52</t>
  </si>
  <si>
    <t>19.55-19.56</t>
  </si>
  <si>
    <t>19.59-20.00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</si>
  <si>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</si>
  <si>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</si>
  <si>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</si>
  <si>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</si>
  <si>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</si>
  <si>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</si>
  <si>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</si>
  <si>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</si>
  <si>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</si>
  <si>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</si>
  <si>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</si>
  <si>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</si>
  <si>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Скидка за объем 3-5 мес 15 %</t>
  </si>
  <si>
    <t>Скидка за объем 6-9 мес 20 %</t>
  </si>
  <si>
    <t>Скидка за объем 10 мес и более 25 %</t>
  </si>
  <si>
    <t>Октябрь</t>
  </si>
  <si>
    <t>Вт</t>
  </si>
  <si>
    <t>Ср</t>
  </si>
  <si>
    <t>Чт</t>
  </si>
  <si>
    <t>Пт</t>
  </si>
  <si>
    <t>Сб</t>
  </si>
  <si>
    <t>Вс</t>
  </si>
  <si>
    <t>Пн</t>
  </si>
  <si>
    <t>Итого выходов ролика</t>
  </si>
  <si>
    <t>Цена за секунду (руб)</t>
  </si>
  <si>
    <t>Сумма (руб)</t>
  </si>
  <si>
    <t>Цена за секунду с учетом скидки (руб)</t>
  </si>
  <si>
    <t>Сумма с учетом скидки (руб)</t>
  </si>
  <si>
    <t>Скидка%</t>
  </si>
  <si>
    <t>ИТОГО</t>
  </si>
  <si>
    <t>секунд</t>
  </si>
  <si>
    <t>Хронометраж ролика -</t>
  </si>
  <si>
    <t xml:space="preserve">                                         </t>
  </si>
  <si>
    <t xml:space="preserve">МЫ  ГОВОРИМ О ВАС И О ВАШЕМ ПРОДУКТЕ  НА ОСТАНОВКАХ  ГОРОДА!   </t>
  </si>
  <si>
    <t>Изготовление аудиоролика</t>
  </si>
  <si>
    <t>Общая сумма (с учетом изготовления аудторолика)</t>
  </si>
  <si>
    <t>количество</t>
  </si>
  <si>
    <t>цена</t>
  </si>
  <si>
    <t xml:space="preserve">подтверждаю ______________  менеджер </t>
  </si>
  <si>
    <t>АПРЕЛЬ</t>
  </si>
  <si>
    <t xml:space="preserve">При размещении от 3 месяцев - скидка 20% </t>
  </si>
  <si>
    <t>Телефон рекламной службы:  8(4232)91-80-90</t>
  </si>
  <si>
    <r>
      <t xml:space="preserve"> </t>
    </r>
    <r>
      <rPr>
        <sz val="26"/>
        <color indexed="8"/>
        <rFont val="Arial"/>
        <family val="2"/>
      </rPr>
      <t>в сети  Биробиджан</t>
    </r>
  </si>
  <si>
    <r>
      <t xml:space="preserve"> </t>
    </r>
    <r>
      <rPr>
        <sz val="26"/>
        <color indexed="8"/>
        <rFont val="Arial"/>
        <family val="2"/>
      </rPr>
      <t>в сети  Хабаровск</t>
    </r>
  </si>
  <si>
    <t>Точки вещания в г. Биробиджан</t>
  </si>
  <si>
    <t>ост. ДСМ</t>
  </si>
  <si>
    <t>Детская больница</t>
  </si>
  <si>
    <t>ост. Дом Быта</t>
  </si>
  <si>
    <t>Старая площадь</t>
  </si>
  <si>
    <t>ост. Обувная фабрика</t>
  </si>
  <si>
    <t>Арбат</t>
  </si>
  <si>
    <t>ост. 11 Школа</t>
  </si>
  <si>
    <t>улица Октябрьская</t>
  </si>
  <si>
    <t>ост. Радуга</t>
  </si>
  <si>
    <t>автостоянка центрального рынка</t>
  </si>
  <si>
    <t>ост. Площадь</t>
  </si>
  <si>
    <t>ГТРК "Бира"</t>
  </si>
  <si>
    <t>ост. Кинотеатр "Родина"</t>
  </si>
  <si>
    <t>ост. Арбат</t>
  </si>
  <si>
    <t>ост. Таможня</t>
  </si>
  <si>
    <t>ост. Областная поликлиника</t>
  </si>
  <si>
    <t>ост. ТЦ Великан</t>
  </si>
  <si>
    <t>ост. Широкая</t>
  </si>
  <si>
    <t>ост. Автовокзал</t>
  </si>
  <si>
    <t>ост. ЖД Вокзал</t>
  </si>
  <si>
    <t>ост. Центральный рынок</t>
  </si>
  <si>
    <t>ост. Центральный рынок  (от центра)</t>
  </si>
  <si>
    <t>ост. Флегонтова (в центр)</t>
  </si>
  <si>
    <t>ост. Большая (от центра)</t>
  </si>
  <si>
    <t>ост. Большая (в центр)</t>
  </si>
  <si>
    <t>ост. Нововыборгская (в центр)</t>
  </si>
  <si>
    <t>ост. Стадион Нефтяник (от центра)</t>
  </si>
  <si>
    <t>ост. Степная (от центра)</t>
  </si>
  <si>
    <t>ост. Шелеста (от центра)</t>
  </si>
  <si>
    <t>ост. Кооперативный техникум (в центр)</t>
  </si>
  <si>
    <t>ост. Речной вокзал (в центр)</t>
  </si>
  <si>
    <t>ост. Магазин "Радуга" (в центр) </t>
  </si>
  <si>
    <t>ост. 51 школа (от центра)</t>
  </si>
  <si>
    <t>ост. Российская академия правосудия (от центра)</t>
  </si>
  <si>
    <t>ост. Автовокзал (в центр)</t>
  </si>
  <si>
    <t>ост. Микрорайон "Ореховая сопка" (в центр)</t>
  </si>
  <si>
    <t>ост. Питомник имени Лукашева (от центра)</t>
  </si>
  <si>
    <t>ост. Технический университет (от центра)</t>
  </si>
  <si>
    <t>ост. Гагарина (в центр)</t>
  </si>
  <si>
    <t>ост. Постышева (в центр)</t>
  </si>
  <si>
    <t>ост. Детская железная дорога (в центр)</t>
  </si>
  <si>
    <t>ост. Торговый центр (от центра)</t>
  </si>
  <si>
    <t>ост. Торговый центр "Горизонт"</t>
  </si>
  <si>
    <t>ост. 38 Школа (в центр)</t>
  </si>
  <si>
    <t>ост. РЭБ Флота (от центра)</t>
  </si>
  <si>
    <t>ост. Павленко (от центра)</t>
  </si>
  <si>
    <t>ост. Ленинградская (в центр)</t>
  </si>
  <si>
    <t>ост. Дом одежды (от центра)</t>
  </si>
  <si>
    <t>ост. Педуниверситет (от центра)</t>
  </si>
  <si>
    <t>ост. пл. Ленина (от центра)</t>
  </si>
  <si>
    <t>ост. Калинина (от центра)</t>
  </si>
  <si>
    <t>ост. Швейная фабрика "Восток" (в центр)</t>
  </si>
  <si>
    <t>ост. Продмаш (от центра)</t>
  </si>
  <si>
    <t>ост. Памятник партизанам (в центр)</t>
  </si>
  <si>
    <t>ост. Площадь Славы (в центр)</t>
  </si>
  <si>
    <t>ост. Музыкальный театр (в центр)</t>
  </si>
  <si>
    <t>Точки вещания в г. Хабаровск</t>
  </si>
  <si>
    <t>Точки вещания в г. Уссурийск</t>
  </si>
  <si>
    <t>«5 км.» - кольцо</t>
  </si>
  <si>
    <t>«Северный городок» - ул. Некрасова</t>
  </si>
  <si>
    <t>«Китайский рынок» - ул. Некрасова</t>
  </si>
  <si>
    <t xml:space="preserve">«Пекин» - ул. Некрасова </t>
  </si>
  <si>
    <t>«Детская больница» - ул. Некрасова</t>
  </si>
  <si>
    <t>«Антарес» - ул. Некрасова</t>
  </si>
  <si>
    <t>«Женская консультация» - ул. Некрасова</t>
  </si>
  <si>
    <t>«Площадь» - ул. Некрасова</t>
  </si>
  <si>
    <t>«Фрунзе» -  ул. Некрасова</t>
  </si>
  <si>
    <t>«Туб.диспансер» -  ул. Русская</t>
  </si>
  <si>
    <t>«Штаб Армии» - ул. Ленина</t>
  </si>
  <si>
    <t>«Рынок» - ул. Чичерина</t>
  </si>
  <si>
    <t>«Краснознаменная»</t>
  </si>
  <si>
    <t>«ЖД Вокзал» - ул. Вокзальная площадь</t>
  </si>
  <si>
    <t>«Автовокзал» - ул. Чичерина</t>
  </si>
  <si>
    <t>«ТЦ Ариэль» - ул. Ушакова</t>
  </si>
  <si>
    <t>«ДК Искра» - Сахпоселок</t>
  </si>
  <si>
    <t>«Водоканал» - ул. Агеева</t>
  </si>
  <si>
    <t>«Белый Лебедь» - Сахпоселок</t>
  </si>
  <si>
    <t>«ТЦ Ануш» - ул. Ленинградская</t>
  </si>
  <si>
    <r>
      <t xml:space="preserve"> </t>
    </r>
    <r>
      <rPr>
        <sz val="26"/>
        <color indexed="8"/>
        <rFont val="Arial"/>
        <family val="2"/>
      </rPr>
      <t>в сети  Уссурийск</t>
    </r>
  </si>
  <si>
    <t>Июнь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</si>
</sst>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hh:mm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0&quot;р.&quot;"/>
    <numFmt numFmtId="181" formatCode="[$-FC19]d\ mmmm\ yyyy\ &quot;г.&quot;"/>
  </numFmts>
  <fonts count="89">
    <font>
      <sz val="10"/>
      <name val="Arial Cyr"/>
      <family val="2"/>
    </font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color indexed="8"/>
      <name val="Arial Black"/>
      <family val="2"/>
    </font>
    <font>
      <sz val="18"/>
      <name val="Arial"/>
      <family val="2"/>
    </font>
    <font>
      <sz val="8"/>
      <name val="Arial Black"/>
      <family val="2"/>
    </font>
    <font>
      <b/>
      <sz val="20"/>
      <name val="Arial"/>
      <family val="2"/>
    </font>
    <font>
      <sz val="26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 Cyr"/>
      <family val="0"/>
    </font>
    <font>
      <b/>
      <sz val="20"/>
      <color indexed="8"/>
      <name val="Arial"/>
      <family val="2"/>
    </font>
    <font>
      <b/>
      <sz val="12"/>
      <color indexed="10"/>
      <name val="Arial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rgb="FFC00000"/>
      <name val="Arial Cyr"/>
      <family val="0"/>
    </font>
    <font>
      <sz val="11"/>
      <color rgb="FF0D0D0D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9" fontId="3" fillId="33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9" fontId="3" fillId="33" borderId="15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173" fontId="3" fillId="35" borderId="12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173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 wrapText="1"/>
    </xf>
    <xf numFmtId="2" fontId="14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9" fontId="14" fillId="33" borderId="0" xfId="0" applyNumberFormat="1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center" wrapText="1"/>
    </xf>
    <xf numFmtId="1" fontId="10" fillId="35" borderId="1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fill"/>
    </xf>
    <xf numFmtId="0" fontId="9" fillId="0" borderId="0" xfId="0" applyFont="1" applyBorder="1" applyAlignment="1">
      <alignment horizontal="center" vertical="center"/>
    </xf>
    <xf numFmtId="172" fontId="10" fillId="33" borderId="0" xfId="0" applyNumberFormat="1" applyFont="1" applyFill="1" applyBorder="1" applyAlignment="1">
      <alignment horizontal="center" vertical="center" wrapText="1"/>
    </xf>
    <xf numFmtId="174" fontId="16" fillId="33" borderId="12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9" fontId="16" fillId="33" borderId="12" xfId="0" applyNumberFormat="1" applyFont="1" applyFill="1" applyBorder="1" applyAlignment="1">
      <alignment horizontal="center" vertical="center" wrapText="1"/>
    </xf>
    <xf numFmtId="1" fontId="16" fillId="33" borderId="12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49" fontId="3" fillId="38" borderId="12" xfId="0" applyNumberFormat="1" applyFont="1" applyFill="1" applyBorder="1" applyAlignment="1">
      <alignment horizontal="center" vertical="center" wrapText="1"/>
    </xf>
    <xf numFmtId="49" fontId="3" fillId="39" borderId="17" xfId="0" applyNumberFormat="1" applyFont="1" applyFill="1" applyBorder="1" applyAlignment="1">
      <alignment horizontal="center" vertical="center" wrapText="1"/>
    </xf>
    <xf numFmtId="49" fontId="3" fillId="38" borderId="17" xfId="0" applyNumberFormat="1" applyFont="1" applyFill="1" applyBorder="1" applyAlignment="1">
      <alignment horizontal="center" vertical="center" wrapText="1"/>
    </xf>
    <xf numFmtId="49" fontId="3" fillId="40" borderId="17" xfId="0" applyNumberFormat="1" applyFont="1" applyFill="1" applyBorder="1" applyAlignment="1">
      <alignment horizontal="center" vertical="center" wrapText="1"/>
    </xf>
    <xf numFmtId="49" fontId="3" fillId="41" borderId="17" xfId="0" applyNumberFormat="1" applyFont="1" applyFill="1" applyBorder="1" applyAlignment="1">
      <alignment horizontal="center" vertical="center" wrapText="1"/>
    </xf>
    <xf numFmtId="49" fontId="3" fillId="42" borderId="12" xfId="0" applyNumberFormat="1" applyFont="1" applyFill="1" applyBorder="1" applyAlignment="1">
      <alignment horizontal="center" vertical="center" wrapText="1"/>
    </xf>
    <xf numFmtId="49" fontId="3" fillId="43" borderId="17" xfId="0" applyNumberFormat="1" applyFont="1" applyFill="1" applyBorder="1" applyAlignment="1">
      <alignment horizontal="center" vertical="center" wrapText="1"/>
    </xf>
    <xf numFmtId="49" fontId="3" fillId="43" borderId="0" xfId="0" applyNumberFormat="1" applyFont="1" applyFill="1" applyBorder="1" applyAlignment="1">
      <alignment horizontal="center" vertical="center" wrapText="1"/>
    </xf>
    <xf numFmtId="0" fontId="17" fillId="43" borderId="0" xfId="0" applyFont="1" applyFill="1" applyAlignment="1">
      <alignment horizontal="center"/>
    </xf>
    <xf numFmtId="49" fontId="16" fillId="36" borderId="12" xfId="0" applyNumberFormat="1" applyFont="1" applyFill="1" applyBorder="1" applyAlignment="1">
      <alignment horizontal="center" vertical="center" wrapText="1"/>
    </xf>
    <xf numFmtId="49" fontId="16" fillId="37" borderId="12" xfId="0" applyNumberFormat="1" applyFont="1" applyFill="1" applyBorder="1" applyAlignment="1">
      <alignment horizontal="center" vertical="center" wrapText="1"/>
    </xf>
    <xf numFmtId="49" fontId="16" fillId="42" borderId="12" xfId="0" applyNumberFormat="1" applyFont="1" applyFill="1" applyBorder="1" applyAlignment="1">
      <alignment horizontal="center" vertical="center" wrapText="1"/>
    </xf>
    <xf numFmtId="49" fontId="16" fillId="38" borderId="12" xfId="0" applyNumberFormat="1" applyFont="1" applyFill="1" applyBorder="1" applyAlignment="1">
      <alignment horizontal="center" vertical="center" wrapText="1"/>
    </xf>
    <xf numFmtId="49" fontId="16" fillId="40" borderId="17" xfId="0" applyNumberFormat="1" applyFont="1" applyFill="1" applyBorder="1" applyAlignment="1">
      <alignment horizontal="center" vertical="center" wrapText="1"/>
    </xf>
    <xf numFmtId="49" fontId="16" fillId="43" borderId="17" xfId="0" applyNumberFormat="1" applyFont="1" applyFill="1" applyBorder="1" applyAlignment="1">
      <alignment horizontal="center" vertical="center" wrapText="1"/>
    </xf>
    <xf numFmtId="173" fontId="3" fillId="35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49" fontId="16" fillId="43" borderId="20" xfId="0" applyNumberFormat="1" applyFont="1" applyFill="1" applyBorder="1" applyAlignment="1">
      <alignment horizontal="center" vertical="center" wrapText="1"/>
    </xf>
    <xf numFmtId="49" fontId="16" fillId="44" borderId="20" xfId="0" applyNumberFormat="1" applyFont="1" applyFill="1" applyBorder="1" applyAlignment="1">
      <alignment horizontal="center" vertical="center" wrapText="1"/>
    </xf>
    <xf numFmtId="1" fontId="13" fillId="40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44" borderId="20" xfId="0" applyNumberFormat="1" applyFont="1" applyFill="1" applyBorder="1" applyAlignment="1">
      <alignment horizontal="center" vertical="center" wrapText="1"/>
    </xf>
    <xf numFmtId="49" fontId="10" fillId="43" borderId="2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left" vertical="center" wrapText="1"/>
    </xf>
    <xf numFmtId="174" fontId="10" fillId="33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9" fontId="10" fillId="33" borderId="0" xfId="0" applyNumberFormat="1" applyFont="1" applyFill="1" applyBorder="1" applyAlignment="1">
      <alignment horizontal="left" vertical="center" wrapText="1"/>
    </xf>
    <xf numFmtId="9" fontId="10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" fontId="13" fillId="4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0" fillId="0" borderId="2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vertical="center" wrapText="1"/>
    </xf>
    <xf numFmtId="0" fontId="78" fillId="0" borderId="20" xfId="0" applyFont="1" applyBorder="1" applyAlignment="1">
      <alignment vertical="center" wrapText="1"/>
    </xf>
    <xf numFmtId="173" fontId="3" fillId="0" borderId="20" xfId="0" applyNumberFormat="1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vertical="center" wrapText="1"/>
    </xf>
    <xf numFmtId="1" fontId="23" fillId="18" borderId="20" xfId="0" applyNumberFormat="1" applyFont="1" applyFill="1" applyBorder="1" applyAlignment="1">
      <alignment horizontal="center" vertical="center" wrapText="1"/>
    </xf>
    <xf numFmtId="0" fontId="78" fillId="0" borderId="21" xfId="0" applyFont="1" applyBorder="1" applyAlignment="1">
      <alignment vertical="center" wrapText="1"/>
    </xf>
    <xf numFmtId="0" fontId="79" fillId="0" borderId="21" xfId="0" applyFont="1" applyBorder="1" applyAlignment="1">
      <alignment vertical="center" wrapText="1"/>
    </xf>
    <xf numFmtId="173" fontId="22" fillId="0" borderId="20" xfId="0" applyNumberFormat="1" applyFont="1" applyFill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" vertical="center" wrapText="1"/>
    </xf>
    <xf numFmtId="1" fontId="21" fillId="18" borderId="2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0" fontId="79" fillId="0" borderId="26" xfId="0" applyFont="1" applyBorder="1" applyAlignment="1">
      <alignment vertical="center" wrapText="1"/>
    </xf>
    <xf numFmtId="0" fontId="80" fillId="0" borderId="23" xfId="0" applyFont="1" applyBorder="1" applyAlignment="1">
      <alignment vertical="center" wrapText="1"/>
    </xf>
    <xf numFmtId="1" fontId="18" fillId="0" borderId="27" xfId="0" applyNumberFormat="1" applyFont="1" applyFill="1" applyBorder="1" applyAlignment="1">
      <alignment horizontal="right" vertical="center" wrapText="1"/>
    </xf>
    <xf numFmtId="180" fontId="81" fillId="45" borderId="20" xfId="0" applyNumberFormat="1" applyFont="1" applyFill="1" applyBorder="1" applyAlignment="1">
      <alignment vertical="center" wrapText="1"/>
    </xf>
    <xf numFmtId="180" fontId="77" fillId="45" borderId="20" xfId="0" applyNumberFormat="1" applyFont="1" applyFill="1" applyBorder="1" applyAlignment="1">
      <alignment vertical="center" wrapText="1"/>
    </xf>
    <xf numFmtId="180" fontId="80" fillId="45" borderId="28" xfId="0" applyNumberFormat="1" applyFont="1" applyFill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10" fillId="46" borderId="20" xfId="0" applyFont="1" applyFill="1" applyBorder="1" applyAlignment="1">
      <alignment horizontal="center" vertical="center" wrapText="1"/>
    </xf>
    <xf numFmtId="1" fontId="23" fillId="46" borderId="20" xfId="0" applyNumberFormat="1" applyFont="1" applyFill="1" applyBorder="1" applyAlignment="1">
      <alignment horizontal="center" vertical="center" wrapText="1"/>
    </xf>
    <xf numFmtId="1" fontId="21" fillId="46" borderId="20" xfId="0" applyNumberFormat="1" applyFont="1" applyFill="1" applyBorder="1" applyAlignment="1">
      <alignment horizontal="center" vertical="center" wrapText="1"/>
    </xf>
    <xf numFmtId="0" fontId="78" fillId="18" borderId="2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21" fillId="46" borderId="25" xfId="0" applyNumberFormat="1" applyFont="1" applyFill="1" applyBorder="1" applyAlignment="1">
      <alignment horizontal="center" vertical="center" wrapText="1"/>
    </xf>
    <xf numFmtId="0" fontId="78" fillId="46" borderId="20" xfId="0" applyFont="1" applyFill="1" applyBorder="1" applyAlignment="1">
      <alignment vertical="center" wrapText="1"/>
    </xf>
    <xf numFmtId="0" fontId="83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72" fontId="10" fillId="33" borderId="30" xfId="0" applyNumberFormat="1" applyFont="1" applyFill="1" applyBorder="1" applyAlignment="1">
      <alignment horizontal="center" vertical="center" wrapText="1"/>
    </xf>
    <xf numFmtId="172" fontId="10" fillId="33" borderId="31" xfId="0" applyNumberFormat="1" applyFont="1" applyFill="1" applyBorder="1" applyAlignment="1">
      <alignment horizontal="center" vertical="center" wrapText="1"/>
    </xf>
    <xf numFmtId="172" fontId="10" fillId="33" borderId="3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9" fontId="16" fillId="33" borderId="12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2" fontId="16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9" fontId="10" fillId="33" borderId="12" xfId="0" applyNumberFormat="1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9" fillId="0" borderId="25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180" fontId="79" fillId="0" borderId="26" xfId="0" applyNumberFormat="1" applyFont="1" applyBorder="1" applyAlignment="1">
      <alignment horizontal="center" vertical="center" wrapText="1"/>
    </xf>
    <xf numFmtId="180" fontId="79" fillId="0" borderId="21" xfId="0" applyNumberFormat="1" applyFont="1" applyBorder="1" applyAlignment="1">
      <alignment horizontal="center" vertical="center" wrapText="1"/>
    </xf>
    <xf numFmtId="0" fontId="87" fillId="0" borderId="21" xfId="0" applyNumberFormat="1" applyFont="1" applyBorder="1" applyAlignment="1">
      <alignment horizontal="center" vertical="center" wrapText="1"/>
    </xf>
    <xf numFmtId="0" fontId="87" fillId="0" borderId="20" xfId="0" applyNumberFormat="1" applyFont="1" applyBorder="1" applyAlignment="1">
      <alignment horizontal="center" vertical="center" wrapText="1"/>
    </xf>
    <xf numFmtId="180" fontId="79" fillId="0" borderId="45" xfId="0" applyNumberFormat="1" applyFont="1" applyBorder="1" applyAlignment="1">
      <alignment horizontal="center" vertical="center" wrapText="1"/>
    </xf>
    <xf numFmtId="180" fontId="79" fillId="0" borderId="46" xfId="0" applyNumberFormat="1" applyFont="1" applyBorder="1" applyAlignment="1">
      <alignment horizontal="center" vertical="center" wrapText="1"/>
    </xf>
    <xf numFmtId="0" fontId="88" fillId="0" borderId="45" xfId="0" applyFont="1" applyBorder="1" applyAlignment="1">
      <alignment horizontal="center" vertical="center" wrapText="1"/>
    </xf>
    <xf numFmtId="173" fontId="18" fillId="0" borderId="25" xfId="0" applyNumberFormat="1" applyFont="1" applyFill="1" applyBorder="1" applyAlignment="1">
      <alignment horizontal="right" vertical="center" wrapText="1"/>
    </xf>
    <xf numFmtId="173" fontId="18" fillId="0" borderId="26" xfId="0" applyNumberFormat="1" applyFont="1" applyFill="1" applyBorder="1" applyAlignment="1">
      <alignment horizontal="right" vertical="center" wrapText="1"/>
    </xf>
    <xf numFmtId="173" fontId="18" fillId="0" borderId="21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9" fillId="0" borderId="20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173" fontId="5" fillId="0" borderId="25" xfId="0" applyNumberFormat="1" applyFont="1" applyFill="1" applyBorder="1" applyAlignment="1">
      <alignment horizontal="right" vertical="center" wrapText="1"/>
    </xf>
    <xf numFmtId="173" fontId="5" fillId="0" borderId="26" xfId="0" applyNumberFormat="1" applyFont="1" applyFill="1" applyBorder="1" applyAlignment="1">
      <alignment horizontal="right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7</xdr:row>
      <xdr:rowOff>0</xdr:rowOff>
    </xdr:from>
    <xdr:to>
      <xdr:col>33</xdr:col>
      <xdr:colOff>47625</xdr:colOff>
      <xdr:row>9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285875"/>
          <a:ext cx="1562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7</xdr:row>
      <xdr:rowOff>0</xdr:rowOff>
    </xdr:from>
    <xdr:to>
      <xdr:col>32</xdr:col>
      <xdr:colOff>1485900</xdr:colOff>
      <xdr:row>9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2858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7</xdr:row>
      <xdr:rowOff>0</xdr:rowOff>
    </xdr:from>
    <xdr:to>
      <xdr:col>33</xdr:col>
      <xdr:colOff>0</xdr:colOff>
      <xdr:row>9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285875"/>
          <a:ext cx="1514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zoomScalePageLayoutView="0" workbookViewId="0" topLeftCell="A5">
      <pane xSplit="1" ySplit="5" topLeftCell="B10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A27" sqref="A27"/>
    </sheetView>
  </sheetViews>
  <sheetFormatPr defaultColWidth="9.50390625" defaultRowHeight="12.75"/>
  <cols>
    <col min="1" max="1" width="19.625" style="1" bestFit="1" customWidth="1"/>
    <col min="2" max="29" width="3.00390625" style="2" customWidth="1"/>
    <col min="30" max="30" width="6.00390625" style="2" customWidth="1"/>
    <col min="31" max="31" width="6.00390625" style="2" hidden="1" customWidth="1"/>
    <col min="32" max="32" width="18.125" style="2" hidden="1" customWidth="1"/>
    <col min="33" max="33" width="6.00390625" style="2" customWidth="1"/>
    <col min="34" max="34" width="6.00390625" style="2" hidden="1" customWidth="1"/>
    <col min="35" max="35" width="16.50390625" style="2" hidden="1" customWidth="1"/>
    <col min="36" max="36" width="9.625" style="2" customWidth="1"/>
    <col min="37" max="37" width="22.125" style="2" customWidth="1"/>
    <col min="38" max="38" width="9.375" style="2" bestFit="1" customWidth="1"/>
    <col min="39" max="39" width="9.875" style="2" hidden="1" customWidth="1"/>
    <col min="40" max="40" width="24.50390625" style="3" bestFit="1" customWidth="1"/>
    <col min="41" max="41" width="255.625" style="4" bestFit="1" customWidth="1"/>
    <col min="42" max="42" width="12.50390625" style="4" customWidth="1"/>
    <col min="43" max="43" width="12.625" style="4" customWidth="1"/>
    <col min="44" max="44" width="12.875" style="4" customWidth="1"/>
    <col min="45" max="45" width="15.50390625" style="4" customWidth="1"/>
    <col min="46" max="46" width="14.00390625" style="4" customWidth="1"/>
    <col min="47" max="16384" width="9.50390625" style="4" customWidth="1"/>
  </cols>
  <sheetData>
    <row r="1" spans="1:40" s="7" customFormat="1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36" t="s">
        <v>0</v>
      </c>
      <c r="AH1" s="136"/>
      <c r="AI1" s="136"/>
      <c r="AJ1" s="136"/>
      <c r="AK1" s="136"/>
      <c r="AL1" s="136"/>
      <c r="AM1" s="136"/>
      <c r="AN1" s="136"/>
    </row>
    <row r="2" spans="1:40" s="7" customFormat="1" ht="12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</row>
    <row r="3" spans="1:40" s="7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7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3" customFormat="1" ht="12.75" customHeight="1">
      <c r="A5" s="8" t="s">
        <v>2</v>
      </c>
      <c r="B5" s="138"/>
      <c r="C5" s="139"/>
      <c r="D5" s="139"/>
      <c r="E5" s="139"/>
      <c r="F5" s="139"/>
      <c r="G5" s="139"/>
      <c r="H5" s="139"/>
      <c r="I5" s="139"/>
      <c r="J5" s="140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9"/>
      <c r="AA5" s="9"/>
      <c r="AB5" s="9"/>
      <c r="AC5" s="9"/>
      <c r="AD5" s="141"/>
      <c r="AE5" s="142"/>
      <c r="AF5" s="142"/>
      <c r="AG5" s="142"/>
      <c r="AH5" s="142"/>
      <c r="AI5" s="142"/>
      <c r="AJ5" s="142"/>
      <c r="AK5" s="143"/>
      <c r="AL5" s="141" t="s">
        <v>3</v>
      </c>
      <c r="AM5" s="143"/>
      <c r="AN5" s="147" t="s">
        <v>4</v>
      </c>
    </row>
    <row r="6" spans="1:40" s="3" customFormat="1" ht="15" customHeight="1">
      <c r="A6" s="8" t="s">
        <v>5</v>
      </c>
      <c r="B6" s="130"/>
      <c r="C6" s="131"/>
      <c r="D6" s="131"/>
      <c r="E6" s="131"/>
      <c r="F6" s="131"/>
      <c r="G6" s="131"/>
      <c r="H6" s="131"/>
      <c r="I6" s="131"/>
      <c r="J6" s="13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9"/>
      <c r="AA6" s="9"/>
      <c r="AB6" s="9"/>
      <c r="AC6" s="9"/>
      <c r="AD6" s="144"/>
      <c r="AE6" s="145"/>
      <c r="AF6" s="145"/>
      <c r="AG6" s="145"/>
      <c r="AH6" s="145"/>
      <c r="AI6" s="145"/>
      <c r="AJ6" s="145"/>
      <c r="AK6" s="146"/>
      <c r="AL6" s="144"/>
      <c r="AM6" s="146"/>
      <c r="AN6" s="148"/>
    </row>
    <row r="7" spans="1:40" s="3" customFormat="1" ht="13.5">
      <c r="A7" s="8" t="s">
        <v>6</v>
      </c>
      <c r="B7" s="130"/>
      <c r="C7" s="131"/>
      <c r="D7" s="131"/>
      <c r="E7" s="131"/>
      <c r="F7" s="131"/>
      <c r="G7" s="131"/>
      <c r="H7" s="131"/>
      <c r="I7" s="131"/>
      <c r="J7" s="13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9"/>
      <c r="AA7" s="9"/>
      <c r="AB7" s="9"/>
      <c r="AC7" s="9"/>
      <c r="AD7" s="133"/>
      <c r="AE7" s="134"/>
      <c r="AF7" s="134"/>
      <c r="AG7" s="134"/>
      <c r="AH7" s="134"/>
      <c r="AI7" s="134"/>
      <c r="AJ7" s="134"/>
      <c r="AK7" s="135"/>
      <c r="AL7" s="133">
        <v>10</v>
      </c>
      <c r="AM7" s="135"/>
      <c r="AN7" s="10">
        <v>1</v>
      </c>
    </row>
    <row r="8" spans="1:40" s="3" customFormat="1" ht="15" customHeight="1">
      <c r="A8" s="8" t="s">
        <v>7</v>
      </c>
      <c r="B8" s="149"/>
      <c r="C8" s="150"/>
      <c r="D8" s="150"/>
      <c r="E8" s="150"/>
      <c r="F8" s="150"/>
      <c r="G8" s="150"/>
      <c r="H8" s="150"/>
      <c r="I8" s="150"/>
      <c r="J8" s="151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11"/>
      <c r="AA8" s="11"/>
      <c r="AB8" s="11"/>
      <c r="AC8" s="11"/>
      <c r="AD8" s="133"/>
      <c r="AE8" s="134"/>
      <c r="AF8" s="134"/>
      <c r="AG8" s="134"/>
      <c r="AH8" s="134"/>
      <c r="AI8" s="134"/>
      <c r="AJ8" s="134"/>
      <c r="AK8" s="135"/>
      <c r="AL8" s="152"/>
      <c r="AM8" s="153"/>
      <c r="AN8" s="10">
        <v>1</v>
      </c>
    </row>
    <row r="9" spans="1:40" s="3" customFormat="1" ht="15" customHeight="1" thickBot="1">
      <c r="A9" s="12" t="s">
        <v>8</v>
      </c>
      <c r="B9" s="155"/>
      <c r="C9" s="156"/>
      <c r="D9" s="156"/>
      <c r="E9" s="156"/>
      <c r="F9" s="156"/>
      <c r="G9" s="156"/>
      <c r="H9" s="156"/>
      <c r="I9" s="156"/>
      <c r="J9" s="15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9"/>
      <c r="AA9" s="9"/>
      <c r="AB9" s="9"/>
      <c r="AC9" s="9"/>
      <c r="AD9" s="152"/>
      <c r="AE9" s="154"/>
      <c r="AF9" s="154"/>
      <c r="AG9" s="154"/>
      <c r="AH9" s="154"/>
      <c r="AI9" s="154"/>
      <c r="AJ9" s="154"/>
      <c r="AK9" s="153"/>
      <c r="AL9" s="152"/>
      <c r="AM9" s="153"/>
      <c r="AN9" s="10">
        <v>1</v>
      </c>
    </row>
    <row r="10" spans="1:40" s="3" customFormat="1" ht="12.75" customHeight="1" thickBot="1" thickTop="1">
      <c r="A10" s="123" t="s">
        <v>9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35"/>
      <c r="AB10" s="35"/>
      <c r="AC10" s="35"/>
      <c r="AD10" s="126" t="s">
        <v>28</v>
      </c>
      <c r="AE10" s="129" t="s">
        <v>10</v>
      </c>
      <c r="AF10" s="123" t="s">
        <v>11</v>
      </c>
      <c r="AG10" s="123" t="s">
        <v>12</v>
      </c>
      <c r="AH10" s="123" t="s">
        <v>13</v>
      </c>
      <c r="AI10" s="123" t="s">
        <v>14</v>
      </c>
      <c r="AJ10" s="159" t="s">
        <v>15</v>
      </c>
      <c r="AK10" s="123" t="s">
        <v>16</v>
      </c>
      <c r="AL10" s="123" t="s">
        <v>17</v>
      </c>
      <c r="AM10" s="123" t="s">
        <v>18</v>
      </c>
      <c r="AN10" s="123" t="s">
        <v>19</v>
      </c>
    </row>
    <row r="11" spans="1:40" s="3" customFormat="1" ht="14.25" thickBot="1" thickTop="1">
      <c r="A11" s="123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4">
        <v>13</v>
      </c>
      <c r="O11" s="14">
        <v>14</v>
      </c>
      <c r="P11" s="14">
        <v>15</v>
      </c>
      <c r="Q11" s="14">
        <v>16</v>
      </c>
      <c r="R11" s="14">
        <v>17</v>
      </c>
      <c r="S11" s="14">
        <v>18</v>
      </c>
      <c r="T11" s="14">
        <v>19</v>
      </c>
      <c r="U11" s="14">
        <v>20</v>
      </c>
      <c r="V11" s="14">
        <v>21</v>
      </c>
      <c r="W11" s="14">
        <v>22</v>
      </c>
      <c r="X11" s="14">
        <v>23</v>
      </c>
      <c r="Y11" s="14">
        <v>24</v>
      </c>
      <c r="Z11" s="14">
        <v>25</v>
      </c>
      <c r="AA11" s="14">
        <v>26</v>
      </c>
      <c r="AB11" s="14">
        <v>27</v>
      </c>
      <c r="AC11" s="14">
        <v>28</v>
      </c>
      <c r="AD11" s="127"/>
      <c r="AE11" s="129"/>
      <c r="AF11" s="123"/>
      <c r="AG11" s="123"/>
      <c r="AH11" s="123"/>
      <c r="AI11" s="123"/>
      <c r="AJ11" s="160"/>
      <c r="AK11" s="123"/>
      <c r="AL11" s="123"/>
      <c r="AM11" s="123"/>
      <c r="AN11" s="123"/>
    </row>
    <row r="12" spans="1:40" s="3" customFormat="1" ht="14.25" thickBot="1" thickTop="1">
      <c r="A12" s="123"/>
      <c r="B12" s="15" t="s">
        <v>25</v>
      </c>
      <c r="C12" s="15" t="s">
        <v>26</v>
      </c>
      <c r="D12" s="15" t="s">
        <v>20</v>
      </c>
      <c r="E12" s="15" t="s">
        <v>21</v>
      </c>
      <c r="F12" s="15" t="s">
        <v>22</v>
      </c>
      <c r="G12" s="15" t="s">
        <v>23</v>
      </c>
      <c r="H12" s="15" t="s">
        <v>24</v>
      </c>
      <c r="I12" s="15" t="s">
        <v>25</v>
      </c>
      <c r="J12" s="15" t="s">
        <v>26</v>
      </c>
      <c r="K12" s="15" t="s">
        <v>20</v>
      </c>
      <c r="L12" s="15" t="s">
        <v>21</v>
      </c>
      <c r="M12" s="15" t="s">
        <v>22</v>
      </c>
      <c r="N12" s="15" t="s">
        <v>23</v>
      </c>
      <c r="O12" s="15" t="s">
        <v>24</v>
      </c>
      <c r="P12" s="15" t="s">
        <v>25</v>
      </c>
      <c r="Q12" s="15" t="s">
        <v>26</v>
      </c>
      <c r="R12" s="15" t="s">
        <v>20</v>
      </c>
      <c r="S12" s="15" t="s">
        <v>21</v>
      </c>
      <c r="T12" s="15" t="s">
        <v>22</v>
      </c>
      <c r="U12" s="15" t="s">
        <v>23</v>
      </c>
      <c r="V12" s="15" t="s">
        <v>24</v>
      </c>
      <c r="W12" s="15" t="s">
        <v>25</v>
      </c>
      <c r="X12" s="15" t="s">
        <v>26</v>
      </c>
      <c r="Y12" s="15" t="s">
        <v>20</v>
      </c>
      <c r="Z12" s="15" t="s">
        <v>21</v>
      </c>
      <c r="AA12" s="15" t="s">
        <v>22</v>
      </c>
      <c r="AB12" s="15" t="s">
        <v>23</v>
      </c>
      <c r="AC12" s="15" t="s">
        <v>24</v>
      </c>
      <c r="AD12" s="128"/>
      <c r="AE12" s="129"/>
      <c r="AF12" s="123"/>
      <c r="AG12" s="123"/>
      <c r="AH12" s="123"/>
      <c r="AI12" s="123"/>
      <c r="AJ12" s="161"/>
      <c r="AK12" s="123"/>
      <c r="AL12" s="123"/>
      <c r="AM12" s="123"/>
      <c r="AN12" s="123"/>
    </row>
    <row r="13" spans="1:41" ht="14.25" customHeight="1" thickBot="1" thickTop="1">
      <c r="A13" s="55" t="s">
        <v>30</v>
      </c>
      <c r="B13" s="18">
        <v>1</v>
      </c>
      <c r="C13" s="18">
        <v>1</v>
      </c>
      <c r="D13" s="18">
        <v>1</v>
      </c>
      <c r="E13" s="18">
        <v>1</v>
      </c>
      <c r="F13" s="18">
        <v>1</v>
      </c>
      <c r="G13" s="65"/>
      <c r="H13" s="65"/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65"/>
      <c r="O13" s="65"/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65"/>
      <c r="V13" s="65"/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65"/>
      <c r="AC13" s="65"/>
      <c r="AD13" s="19">
        <f aca="true" t="shared" si="0" ref="AD13:AD44">COUNTIF(A13:AC13,1)</f>
        <v>20</v>
      </c>
      <c r="AE13" s="19">
        <f aca="true" t="shared" si="1" ref="AE13:AE36">COUNTIF(B13:AC13,2)</f>
        <v>0</v>
      </c>
      <c r="AF13" s="19">
        <f aca="true" t="shared" si="2" ref="AF13:AF29">COUNTIF(B13:Z13,3)</f>
        <v>0</v>
      </c>
      <c r="AG13" s="19">
        <f>AD13*AL7</f>
        <v>200</v>
      </c>
      <c r="AH13" s="19">
        <f>AE13*AL8</f>
        <v>0</v>
      </c>
      <c r="AI13" s="19">
        <f>AF13*AL9</f>
        <v>0</v>
      </c>
      <c r="AJ13" s="19">
        <f>AG13</f>
        <v>200</v>
      </c>
      <c r="AK13" s="20">
        <v>4</v>
      </c>
      <c r="AL13" s="20">
        <f>(AK13*AJ13)</f>
        <v>800</v>
      </c>
      <c r="AM13" s="21">
        <v>0</v>
      </c>
      <c r="AN13" s="16">
        <f aca="true" t="shared" si="3" ref="AN13:AN102">AL13*(1+AM13)</f>
        <v>800</v>
      </c>
      <c r="AO13" s="17"/>
    </row>
    <row r="14" spans="1:41" s="3" customFormat="1" ht="12.75" customHeight="1" thickBot="1" thickTop="1">
      <c r="A14" s="44" t="s">
        <v>32</v>
      </c>
      <c r="B14" s="18"/>
      <c r="C14" s="18"/>
      <c r="D14" s="18"/>
      <c r="E14" s="18"/>
      <c r="F14" s="18"/>
      <c r="G14" s="65"/>
      <c r="H14" s="65"/>
      <c r="I14" s="18"/>
      <c r="J14" s="18"/>
      <c r="K14" s="18"/>
      <c r="L14" s="18"/>
      <c r="M14" s="18"/>
      <c r="N14" s="65"/>
      <c r="O14" s="65"/>
      <c r="P14" s="18"/>
      <c r="Q14" s="18"/>
      <c r="R14" s="18"/>
      <c r="S14" s="18"/>
      <c r="T14" s="18"/>
      <c r="U14" s="65"/>
      <c r="V14" s="65"/>
      <c r="W14" s="18"/>
      <c r="X14" s="18"/>
      <c r="Y14" s="18"/>
      <c r="Z14" s="18"/>
      <c r="AA14" s="18"/>
      <c r="AB14" s="65"/>
      <c r="AC14" s="65"/>
      <c r="AD14" s="19">
        <f t="shared" si="0"/>
        <v>0</v>
      </c>
      <c r="AE14" s="19">
        <f t="shared" si="1"/>
        <v>0</v>
      </c>
      <c r="AF14" s="19">
        <f t="shared" si="2"/>
        <v>0</v>
      </c>
      <c r="AG14" s="19">
        <f>AD14*AL7</f>
        <v>0</v>
      </c>
      <c r="AH14" s="19">
        <f>AE14*AL8</f>
        <v>0</v>
      </c>
      <c r="AI14" s="19">
        <f>AF14*AL9</f>
        <v>0</v>
      </c>
      <c r="AJ14" s="19">
        <f aca="true" t="shared" si="4" ref="AJ14:AJ102">AG14</f>
        <v>0</v>
      </c>
      <c r="AK14" s="20">
        <v>4</v>
      </c>
      <c r="AL14" s="20">
        <f aca="true" t="shared" si="5" ref="AL14:AL102">(AK14*AJ14)</f>
        <v>0</v>
      </c>
      <c r="AM14" s="21">
        <v>0</v>
      </c>
      <c r="AN14" s="16">
        <f t="shared" si="3"/>
        <v>0</v>
      </c>
      <c r="AO14" s="17"/>
    </row>
    <row r="15" spans="1:41" s="3" customFormat="1" ht="14.25" thickBot="1" thickTop="1">
      <c r="A15" s="44" t="s">
        <v>31</v>
      </c>
      <c r="B15" s="18"/>
      <c r="C15" s="18"/>
      <c r="D15" s="18"/>
      <c r="E15" s="18"/>
      <c r="F15" s="18"/>
      <c r="G15" s="65"/>
      <c r="H15" s="65"/>
      <c r="I15" s="18"/>
      <c r="J15" s="18"/>
      <c r="K15" s="18"/>
      <c r="L15" s="18"/>
      <c r="M15" s="18"/>
      <c r="N15" s="65"/>
      <c r="O15" s="65"/>
      <c r="P15" s="18"/>
      <c r="Q15" s="18"/>
      <c r="R15" s="18"/>
      <c r="S15" s="18"/>
      <c r="T15" s="18"/>
      <c r="U15" s="65"/>
      <c r="V15" s="65"/>
      <c r="W15" s="18"/>
      <c r="X15" s="18"/>
      <c r="Y15" s="18"/>
      <c r="Z15" s="18"/>
      <c r="AA15" s="18"/>
      <c r="AB15" s="65"/>
      <c r="AC15" s="65"/>
      <c r="AD15" s="19">
        <f t="shared" si="0"/>
        <v>0</v>
      </c>
      <c r="AE15" s="19">
        <f t="shared" si="1"/>
        <v>0</v>
      </c>
      <c r="AF15" s="19">
        <f t="shared" si="2"/>
        <v>0</v>
      </c>
      <c r="AG15" s="19">
        <f>AD15*AL7</f>
        <v>0</v>
      </c>
      <c r="AH15" s="19">
        <f>AE15*AL8</f>
        <v>0</v>
      </c>
      <c r="AI15" s="19">
        <f>AF15*AL9</f>
        <v>0</v>
      </c>
      <c r="AJ15" s="19">
        <f t="shared" si="4"/>
        <v>0</v>
      </c>
      <c r="AK15" s="20">
        <v>4</v>
      </c>
      <c r="AL15" s="20">
        <f t="shared" si="5"/>
        <v>0</v>
      </c>
      <c r="AM15" s="21">
        <v>0</v>
      </c>
      <c r="AN15" s="16">
        <f t="shared" si="3"/>
        <v>0</v>
      </c>
      <c r="AO15" s="17"/>
    </row>
    <row r="16" spans="1:41" s="3" customFormat="1" ht="14.25" thickBot="1" thickTop="1">
      <c r="A16" s="44" t="s">
        <v>33</v>
      </c>
      <c r="B16" s="18"/>
      <c r="C16" s="18"/>
      <c r="D16" s="18"/>
      <c r="E16" s="18"/>
      <c r="F16" s="18"/>
      <c r="G16" s="65"/>
      <c r="H16" s="65"/>
      <c r="I16" s="18"/>
      <c r="J16" s="18"/>
      <c r="K16" s="18"/>
      <c r="L16" s="18"/>
      <c r="M16" s="18"/>
      <c r="N16" s="65"/>
      <c r="O16" s="65"/>
      <c r="P16" s="18"/>
      <c r="Q16" s="18"/>
      <c r="R16" s="18"/>
      <c r="S16" s="18"/>
      <c r="T16" s="18"/>
      <c r="U16" s="65"/>
      <c r="V16" s="65"/>
      <c r="W16" s="18"/>
      <c r="X16" s="18"/>
      <c r="Y16" s="18"/>
      <c r="Z16" s="18"/>
      <c r="AA16" s="18"/>
      <c r="AB16" s="65"/>
      <c r="AC16" s="65"/>
      <c r="AD16" s="19">
        <f t="shared" si="0"/>
        <v>0</v>
      </c>
      <c r="AE16" s="19">
        <f t="shared" si="1"/>
        <v>0</v>
      </c>
      <c r="AF16" s="19">
        <f t="shared" si="2"/>
        <v>0</v>
      </c>
      <c r="AG16" s="19">
        <f>AD16*AL7</f>
        <v>0</v>
      </c>
      <c r="AH16" s="19">
        <f>AE16*AL8</f>
        <v>0</v>
      </c>
      <c r="AI16" s="19" t="e">
        <f>AF16*#REF!</f>
        <v>#REF!</v>
      </c>
      <c r="AJ16" s="19">
        <f t="shared" si="4"/>
        <v>0</v>
      </c>
      <c r="AK16" s="20">
        <v>4</v>
      </c>
      <c r="AL16" s="20">
        <f t="shared" si="5"/>
        <v>0</v>
      </c>
      <c r="AM16" s="21">
        <v>0</v>
      </c>
      <c r="AN16" s="16">
        <f t="shared" si="3"/>
        <v>0</v>
      </c>
      <c r="AO16" s="17"/>
    </row>
    <row r="17" spans="1:41" s="3" customFormat="1" ht="12.75" customHeight="1" thickBot="1" thickTop="1">
      <c r="A17" s="44" t="s">
        <v>34</v>
      </c>
      <c r="B17" s="18"/>
      <c r="C17" s="18"/>
      <c r="D17" s="18"/>
      <c r="E17" s="18"/>
      <c r="F17" s="18"/>
      <c r="G17" s="65"/>
      <c r="H17" s="65"/>
      <c r="I17" s="18"/>
      <c r="J17" s="18"/>
      <c r="K17" s="18"/>
      <c r="L17" s="18"/>
      <c r="M17" s="18"/>
      <c r="N17" s="65"/>
      <c r="O17" s="65"/>
      <c r="P17" s="18"/>
      <c r="Q17" s="18"/>
      <c r="R17" s="18"/>
      <c r="S17" s="18"/>
      <c r="T17" s="18"/>
      <c r="U17" s="65"/>
      <c r="V17" s="65"/>
      <c r="W17" s="18"/>
      <c r="X17" s="18"/>
      <c r="Y17" s="18"/>
      <c r="Z17" s="18"/>
      <c r="AA17" s="18"/>
      <c r="AB17" s="65"/>
      <c r="AC17" s="65"/>
      <c r="AD17" s="19">
        <f t="shared" si="0"/>
        <v>0</v>
      </c>
      <c r="AE17" s="19">
        <f t="shared" si="1"/>
        <v>0</v>
      </c>
      <c r="AF17" s="19">
        <f t="shared" si="2"/>
        <v>0</v>
      </c>
      <c r="AG17" s="19">
        <f>AD17*AL7</f>
        <v>0</v>
      </c>
      <c r="AH17" s="19">
        <f>AE17*AL8</f>
        <v>0</v>
      </c>
      <c r="AI17" s="19">
        <f>AF17*AL9</f>
        <v>0</v>
      </c>
      <c r="AJ17" s="19">
        <f t="shared" si="4"/>
        <v>0</v>
      </c>
      <c r="AK17" s="20">
        <v>4</v>
      </c>
      <c r="AL17" s="20">
        <f t="shared" si="5"/>
        <v>0</v>
      </c>
      <c r="AM17" s="21">
        <v>0</v>
      </c>
      <c r="AN17" s="16">
        <f t="shared" si="3"/>
        <v>0</v>
      </c>
      <c r="AO17" s="17"/>
    </row>
    <row r="18" spans="1:41" s="3" customFormat="1" ht="14.25" thickBot="1" thickTop="1">
      <c r="A18" s="44" t="s">
        <v>35</v>
      </c>
      <c r="B18" s="18"/>
      <c r="C18" s="18"/>
      <c r="D18" s="18"/>
      <c r="E18" s="18"/>
      <c r="F18" s="18"/>
      <c r="G18" s="65"/>
      <c r="H18" s="65"/>
      <c r="I18" s="18"/>
      <c r="J18" s="18"/>
      <c r="K18" s="18"/>
      <c r="L18" s="18"/>
      <c r="M18" s="18"/>
      <c r="N18" s="65"/>
      <c r="O18" s="65"/>
      <c r="P18" s="18"/>
      <c r="Q18" s="18"/>
      <c r="R18" s="18"/>
      <c r="S18" s="18"/>
      <c r="T18" s="18"/>
      <c r="U18" s="65"/>
      <c r="V18" s="65"/>
      <c r="W18" s="18"/>
      <c r="X18" s="18"/>
      <c r="Y18" s="18"/>
      <c r="Z18" s="18"/>
      <c r="AA18" s="18"/>
      <c r="AB18" s="65"/>
      <c r="AC18" s="65"/>
      <c r="AD18" s="19">
        <f t="shared" si="0"/>
        <v>0</v>
      </c>
      <c r="AE18" s="19">
        <f t="shared" si="1"/>
        <v>0</v>
      </c>
      <c r="AF18" s="19">
        <f t="shared" si="2"/>
        <v>0</v>
      </c>
      <c r="AG18" s="19">
        <f>AD18*AL7</f>
        <v>0</v>
      </c>
      <c r="AH18" s="19">
        <f>AE18*AL8</f>
        <v>0</v>
      </c>
      <c r="AI18" s="19">
        <f>AF18*AL9</f>
        <v>0</v>
      </c>
      <c r="AJ18" s="19">
        <f t="shared" si="4"/>
        <v>0</v>
      </c>
      <c r="AK18" s="20">
        <v>4</v>
      </c>
      <c r="AL18" s="20">
        <f>(AK18*AJ18)</f>
        <v>0</v>
      </c>
      <c r="AM18" s="21">
        <v>0</v>
      </c>
      <c r="AN18" s="16">
        <f>AL18*(1+AM18)</f>
        <v>0</v>
      </c>
      <c r="AO18" s="17"/>
    </row>
    <row r="19" spans="1:41" s="3" customFormat="1" ht="14.25" thickBot="1" thickTop="1">
      <c r="A19" s="44" t="s">
        <v>36</v>
      </c>
      <c r="B19" s="18"/>
      <c r="C19" s="18"/>
      <c r="D19" s="18"/>
      <c r="E19" s="18"/>
      <c r="F19" s="18"/>
      <c r="G19" s="65"/>
      <c r="H19" s="65"/>
      <c r="I19" s="18"/>
      <c r="J19" s="18"/>
      <c r="K19" s="18"/>
      <c r="L19" s="18"/>
      <c r="M19" s="18"/>
      <c r="N19" s="65"/>
      <c r="O19" s="65"/>
      <c r="P19" s="18"/>
      <c r="Q19" s="18"/>
      <c r="R19" s="18"/>
      <c r="S19" s="18"/>
      <c r="T19" s="18"/>
      <c r="U19" s="65"/>
      <c r="V19" s="65"/>
      <c r="W19" s="18"/>
      <c r="X19" s="18"/>
      <c r="Y19" s="18"/>
      <c r="Z19" s="18"/>
      <c r="AA19" s="18"/>
      <c r="AB19" s="65"/>
      <c r="AC19" s="65"/>
      <c r="AD19" s="19">
        <f t="shared" si="0"/>
        <v>0</v>
      </c>
      <c r="AE19" s="19">
        <f t="shared" si="1"/>
        <v>0</v>
      </c>
      <c r="AF19" s="22">
        <f t="shared" si="2"/>
        <v>0</v>
      </c>
      <c r="AG19" s="22">
        <f>AD19*AL7</f>
        <v>0</v>
      </c>
      <c r="AH19" s="22">
        <f>AE19*AL8</f>
        <v>0</v>
      </c>
      <c r="AI19" s="22">
        <f>AF19*AL9</f>
        <v>0</v>
      </c>
      <c r="AJ19" s="19">
        <f t="shared" si="4"/>
        <v>0</v>
      </c>
      <c r="AK19" s="20">
        <v>4</v>
      </c>
      <c r="AL19" s="20">
        <f t="shared" si="5"/>
        <v>0</v>
      </c>
      <c r="AM19" s="23">
        <v>0</v>
      </c>
      <c r="AN19" s="16">
        <f t="shared" si="3"/>
        <v>0</v>
      </c>
      <c r="AO19" s="17"/>
    </row>
    <row r="20" spans="1:41" s="3" customFormat="1" ht="14.25" thickBot="1" thickTop="1">
      <c r="A20" s="44" t="s">
        <v>37</v>
      </c>
      <c r="B20" s="18"/>
      <c r="C20" s="18"/>
      <c r="D20" s="18"/>
      <c r="E20" s="18"/>
      <c r="F20" s="18"/>
      <c r="G20" s="65"/>
      <c r="H20" s="65"/>
      <c r="I20" s="18"/>
      <c r="J20" s="18"/>
      <c r="K20" s="18"/>
      <c r="L20" s="18"/>
      <c r="M20" s="18"/>
      <c r="N20" s="65"/>
      <c r="O20" s="65"/>
      <c r="P20" s="18"/>
      <c r="Q20" s="18"/>
      <c r="R20" s="18"/>
      <c r="S20" s="18"/>
      <c r="T20" s="18"/>
      <c r="U20" s="65"/>
      <c r="V20" s="65"/>
      <c r="W20" s="18"/>
      <c r="X20" s="18"/>
      <c r="Y20" s="18"/>
      <c r="Z20" s="18"/>
      <c r="AA20" s="18"/>
      <c r="AB20" s="65"/>
      <c r="AC20" s="65"/>
      <c r="AD20" s="19">
        <f t="shared" si="0"/>
        <v>0</v>
      </c>
      <c r="AE20" s="19">
        <f t="shared" si="1"/>
        <v>0</v>
      </c>
      <c r="AF20" s="19">
        <f t="shared" si="2"/>
        <v>0</v>
      </c>
      <c r="AG20" s="19">
        <f>AD20*AL7</f>
        <v>0</v>
      </c>
      <c r="AH20" s="19">
        <f>AE20*AL8</f>
        <v>0</v>
      </c>
      <c r="AI20" s="19">
        <f>AF20*AL9</f>
        <v>0</v>
      </c>
      <c r="AJ20" s="19">
        <f t="shared" si="4"/>
        <v>0</v>
      </c>
      <c r="AK20" s="20">
        <v>4</v>
      </c>
      <c r="AL20" s="20">
        <f t="shared" si="5"/>
        <v>0</v>
      </c>
      <c r="AM20" s="24">
        <v>0</v>
      </c>
      <c r="AN20" s="16">
        <f t="shared" si="3"/>
        <v>0</v>
      </c>
      <c r="AO20" s="17"/>
    </row>
    <row r="21" spans="1:41" ht="11.25" thickBot="1" thickTop="1">
      <c r="A21" s="44" t="s">
        <v>38</v>
      </c>
      <c r="B21" s="18"/>
      <c r="C21" s="18"/>
      <c r="D21" s="18"/>
      <c r="E21" s="18"/>
      <c r="F21" s="18"/>
      <c r="G21" s="65"/>
      <c r="H21" s="65"/>
      <c r="I21" s="18"/>
      <c r="J21" s="18"/>
      <c r="K21" s="18"/>
      <c r="L21" s="18"/>
      <c r="M21" s="18"/>
      <c r="N21" s="65"/>
      <c r="O21" s="65"/>
      <c r="P21" s="18"/>
      <c r="Q21" s="18"/>
      <c r="R21" s="18"/>
      <c r="S21" s="18"/>
      <c r="T21" s="18"/>
      <c r="U21" s="65"/>
      <c r="V21" s="65"/>
      <c r="W21" s="18"/>
      <c r="X21" s="18"/>
      <c r="Y21" s="18"/>
      <c r="Z21" s="18"/>
      <c r="AA21" s="18"/>
      <c r="AB21" s="65"/>
      <c r="AC21" s="65"/>
      <c r="AD21" s="19">
        <f t="shared" si="0"/>
        <v>0</v>
      </c>
      <c r="AE21" s="19">
        <f t="shared" si="1"/>
        <v>0</v>
      </c>
      <c r="AF21" s="19">
        <f t="shared" si="2"/>
        <v>0</v>
      </c>
      <c r="AG21" s="19">
        <f>AD21*AL7</f>
        <v>0</v>
      </c>
      <c r="AH21" s="19">
        <f>AE21*AL8</f>
        <v>0</v>
      </c>
      <c r="AI21" s="19">
        <f>AF21*AL9</f>
        <v>0</v>
      </c>
      <c r="AJ21" s="19">
        <f t="shared" si="4"/>
        <v>0</v>
      </c>
      <c r="AK21" s="20">
        <v>4</v>
      </c>
      <c r="AL21" s="20">
        <f t="shared" si="5"/>
        <v>0</v>
      </c>
      <c r="AM21" s="24">
        <v>0</v>
      </c>
      <c r="AN21" s="16">
        <f t="shared" si="3"/>
        <v>0</v>
      </c>
      <c r="AO21" s="17"/>
    </row>
    <row r="22" spans="1:41" ht="11.25" thickBot="1" thickTop="1">
      <c r="A22" s="44" t="s">
        <v>39</v>
      </c>
      <c r="B22" s="18"/>
      <c r="C22" s="18"/>
      <c r="D22" s="18"/>
      <c r="E22" s="18"/>
      <c r="F22" s="18"/>
      <c r="G22" s="65"/>
      <c r="H22" s="65"/>
      <c r="I22" s="18"/>
      <c r="J22" s="18"/>
      <c r="K22" s="18"/>
      <c r="L22" s="18"/>
      <c r="M22" s="18"/>
      <c r="N22" s="65"/>
      <c r="O22" s="65"/>
      <c r="P22" s="18"/>
      <c r="Q22" s="18"/>
      <c r="R22" s="18"/>
      <c r="S22" s="18"/>
      <c r="T22" s="18"/>
      <c r="U22" s="65"/>
      <c r="V22" s="65"/>
      <c r="W22" s="18"/>
      <c r="X22" s="18"/>
      <c r="Y22" s="18"/>
      <c r="Z22" s="18"/>
      <c r="AA22" s="18"/>
      <c r="AB22" s="65"/>
      <c r="AC22" s="65"/>
      <c r="AD22" s="19">
        <f t="shared" si="0"/>
        <v>0</v>
      </c>
      <c r="AE22" s="19">
        <f t="shared" si="1"/>
        <v>0</v>
      </c>
      <c r="AF22" s="19">
        <f t="shared" si="2"/>
        <v>0</v>
      </c>
      <c r="AG22" s="19">
        <f>AD22*AL7</f>
        <v>0</v>
      </c>
      <c r="AH22" s="19">
        <f>AE22*AL8</f>
        <v>0</v>
      </c>
      <c r="AI22" s="19">
        <f>AF22*AL9</f>
        <v>0</v>
      </c>
      <c r="AJ22" s="19">
        <f t="shared" si="4"/>
        <v>0</v>
      </c>
      <c r="AK22" s="20">
        <v>4</v>
      </c>
      <c r="AL22" s="20">
        <f t="shared" si="5"/>
        <v>0</v>
      </c>
      <c r="AM22" s="24">
        <v>0</v>
      </c>
      <c r="AN22" s="16">
        <f t="shared" si="3"/>
        <v>0</v>
      </c>
      <c r="AO22" s="17"/>
    </row>
    <row r="23" spans="1:41" ht="11.25" thickBot="1" thickTop="1">
      <c r="A23" s="44" t="s">
        <v>40</v>
      </c>
      <c r="B23" s="18"/>
      <c r="C23" s="18"/>
      <c r="D23" s="18"/>
      <c r="E23" s="18"/>
      <c r="F23" s="18"/>
      <c r="G23" s="65"/>
      <c r="H23" s="65"/>
      <c r="I23" s="18"/>
      <c r="J23" s="18"/>
      <c r="K23" s="18"/>
      <c r="L23" s="18"/>
      <c r="M23" s="18"/>
      <c r="N23" s="65"/>
      <c r="O23" s="65"/>
      <c r="P23" s="18"/>
      <c r="Q23" s="18"/>
      <c r="R23" s="18"/>
      <c r="S23" s="18"/>
      <c r="T23" s="18"/>
      <c r="U23" s="65"/>
      <c r="V23" s="65"/>
      <c r="W23" s="18"/>
      <c r="X23" s="18"/>
      <c r="Y23" s="18"/>
      <c r="Z23" s="18"/>
      <c r="AA23" s="18"/>
      <c r="AB23" s="65"/>
      <c r="AC23" s="65"/>
      <c r="AD23" s="19">
        <f t="shared" si="0"/>
        <v>0</v>
      </c>
      <c r="AE23" s="19">
        <f t="shared" si="1"/>
        <v>0</v>
      </c>
      <c r="AF23" s="19">
        <f t="shared" si="2"/>
        <v>0</v>
      </c>
      <c r="AG23" s="19">
        <f>AD23*AL7</f>
        <v>0</v>
      </c>
      <c r="AH23" s="19">
        <f>AE23*AL8</f>
        <v>0</v>
      </c>
      <c r="AI23" s="19">
        <f>AF23*AL9</f>
        <v>0</v>
      </c>
      <c r="AJ23" s="19">
        <f t="shared" si="4"/>
        <v>0</v>
      </c>
      <c r="AK23" s="20">
        <v>4</v>
      </c>
      <c r="AL23" s="20">
        <f t="shared" si="5"/>
        <v>0</v>
      </c>
      <c r="AM23" s="24">
        <v>0</v>
      </c>
      <c r="AN23" s="16">
        <f t="shared" si="3"/>
        <v>0</v>
      </c>
      <c r="AO23" s="17"/>
    </row>
    <row r="24" spans="1:41" ht="11.25" thickBot="1" thickTop="1">
      <c r="A24" s="44" t="s">
        <v>41</v>
      </c>
      <c r="B24" s="18"/>
      <c r="C24" s="18"/>
      <c r="D24" s="18"/>
      <c r="E24" s="18"/>
      <c r="F24" s="18"/>
      <c r="G24" s="65"/>
      <c r="H24" s="65"/>
      <c r="I24" s="18"/>
      <c r="J24" s="18"/>
      <c r="K24" s="18"/>
      <c r="L24" s="18"/>
      <c r="M24" s="18"/>
      <c r="N24" s="65"/>
      <c r="O24" s="65"/>
      <c r="P24" s="18"/>
      <c r="Q24" s="18"/>
      <c r="R24" s="18"/>
      <c r="S24" s="18"/>
      <c r="T24" s="18"/>
      <c r="U24" s="65"/>
      <c r="V24" s="65"/>
      <c r="W24" s="18"/>
      <c r="X24" s="18"/>
      <c r="Y24" s="18"/>
      <c r="Z24" s="18"/>
      <c r="AA24" s="18"/>
      <c r="AB24" s="65"/>
      <c r="AC24" s="65"/>
      <c r="AD24" s="19">
        <f t="shared" si="0"/>
        <v>0</v>
      </c>
      <c r="AE24" s="19">
        <f t="shared" si="1"/>
        <v>0</v>
      </c>
      <c r="AF24" s="19">
        <f t="shared" si="2"/>
        <v>0</v>
      </c>
      <c r="AG24" s="19">
        <f>AD24*AL7</f>
        <v>0</v>
      </c>
      <c r="AH24" s="19">
        <f>AE24*AL8</f>
        <v>0</v>
      </c>
      <c r="AI24" s="19">
        <f>AF24*AL9</f>
        <v>0</v>
      </c>
      <c r="AJ24" s="19">
        <f t="shared" si="4"/>
        <v>0</v>
      </c>
      <c r="AK24" s="20">
        <v>4</v>
      </c>
      <c r="AL24" s="20">
        <f t="shared" si="5"/>
        <v>0</v>
      </c>
      <c r="AM24" s="24">
        <v>0</v>
      </c>
      <c r="AN24" s="16">
        <f t="shared" si="3"/>
        <v>0</v>
      </c>
      <c r="AO24" s="17"/>
    </row>
    <row r="25" spans="1:41" ht="11.25" thickBot="1" thickTop="1">
      <c r="A25" s="44" t="s">
        <v>42</v>
      </c>
      <c r="B25" s="18"/>
      <c r="C25" s="18"/>
      <c r="D25" s="18"/>
      <c r="E25" s="18"/>
      <c r="F25" s="18"/>
      <c r="G25" s="65"/>
      <c r="H25" s="65"/>
      <c r="I25" s="18"/>
      <c r="J25" s="18"/>
      <c r="K25" s="18"/>
      <c r="L25" s="18"/>
      <c r="M25" s="18"/>
      <c r="N25" s="65"/>
      <c r="O25" s="65"/>
      <c r="P25" s="18"/>
      <c r="Q25" s="18"/>
      <c r="R25" s="18"/>
      <c r="S25" s="18"/>
      <c r="T25" s="18"/>
      <c r="U25" s="65"/>
      <c r="V25" s="65"/>
      <c r="W25" s="18"/>
      <c r="X25" s="18"/>
      <c r="Y25" s="18"/>
      <c r="Z25" s="18"/>
      <c r="AA25" s="18"/>
      <c r="AB25" s="65"/>
      <c r="AC25" s="65"/>
      <c r="AD25" s="19">
        <f t="shared" si="0"/>
        <v>0</v>
      </c>
      <c r="AE25" s="19">
        <f t="shared" si="1"/>
        <v>0</v>
      </c>
      <c r="AF25" s="19">
        <f t="shared" si="2"/>
        <v>0</v>
      </c>
      <c r="AG25" s="19">
        <f>AD25*AL7</f>
        <v>0</v>
      </c>
      <c r="AH25" s="19">
        <f>AE25*AL8</f>
        <v>0</v>
      </c>
      <c r="AI25" s="19">
        <f>AF25*AL9</f>
        <v>0</v>
      </c>
      <c r="AJ25" s="19">
        <f t="shared" si="4"/>
        <v>0</v>
      </c>
      <c r="AK25" s="20">
        <v>4</v>
      </c>
      <c r="AL25" s="20">
        <f t="shared" si="5"/>
        <v>0</v>
      </c>
      <c r="AM25" s="24">
        <v>0</v>
      </c>
      <c r="AN25" s="16">
        <f t="shared" si="3"/>
        <v>0</v>
      </c>
      <c r="AO25" s="17"/>
    </row>
    <row r="26" spans="1:41" ht="11.25" thickBot="1" thickTop="1">
      <c r="A26" s="44" t="s">
        <v>43</v>
      </c>
      <c r="B26" s="18"/>
      <c r="C26" s="18"/>
      <c r="D26" s="18"/>
      <c r="E26" s="18"/>
      <c r="F26" s="18"/>
      <c r="G26" s="65"/>
      <c r="H26" s="65"/>
      <c r="I26" s="18"/>
      <c r="J26" s="18"/>
      <c r="K26" s="18"/>
      <c r="L26" s="18"/>
      <c r="M26" s="18"/>
      <c r="N26" s="65"/>
      <c r="O26" s="65"/>
      <c r="P26" s="18"/>
      <c r="Q26" s="18"/>
      <c r="R26" s="18"/>
      <c r="S26" s="18"/>
      <c r="T26" s="18"/>
      <c r="U26" s="65"/>
      <c r="V26" s="65"/>
      <c r="W26" s="18"/>
      <c r="X26" s="18"/>
      <c r="Y26" s="18"/>
      <c r="Z26" s="18"/>
      <c r="AA26" s="18"/>
      <c r="AB26" s="65"/>
      <c r="AC26" s="65"/>
      <c r="AD26" s="19">
        <f t="shared" si="0"/>
        <v>0</v>
      </c>
      <c r="AE26" s="19">
        <f t="shared" si="1"/>
        <v>0</v>
      </c>
      <c r="AF26" s="19">
        <f t="shared" si="2"/>
        <v>0</v>
      </c>
      <c r="AG26" s="19">
        <f>AD26*AL7</f>
        <v>0</v>
      </c>
      <c r="AH26" s="19">
        <f>AE26*AL8</f>
        <v>0</v>
      </c>
      <c r="AI26" s="19">
        <f>AF26*AL9</f>
        <v>0</v>
      </c>
      <c r="AJ26" s="19">
        <f t="shared" si="4"/>
        <v>0</v>
      </c>
      <c r="AK26" s="20">
        <v>4</v>
      </c>
      <c r="AL26" s="20">
        <f t="shared" si="5"/>
        <v>0</v>
      </c>
      <c r="AM26" s="24">
        <v>0</v>
      </c>
      <c r="AN26" s="16">
        <f t="shared" si="3"/>
        <v>0</v>
      </c>
      <c r="AO26" s="17"/>
    </row>
    <row r="27" spans="1:41" ht="11.25" thickBot="1" thickTop="1">
      <c r="A27" s="44" t="s">
        <v>44</v>
      </c>
      <c r="B27" s="18"/>
      <c r="C27" s="18"/>
      <c r="D27" s="18"/>
      <c r="E27" s="18"/>
      <c r="F27" s="18"/>
      <c r="G27" s="65"/>
      <c r="H27" s="65"/>
      <c r="I27" s="18"/>
      <c r="J27" s="18"/>
      <c r="K27" s="18"/>
      <c r="L27" s="18"/>
      <c r="M27" s="18"/>
      <c r="N27" s="65"/>
      <c r="O27" s="65"/>
      <c r="P27" s="18"/>
      <c r="Q27" s="18"/>
      <c r="R27" s="18"/>
      <c r="S27" s="18"/>
      <c r="T27" s="18"/>
      <c r="U27" s="65"/>
      <c r="V27" s="65"/>
      <c r="W27" s="18"/>
      <c r="X27" s="18"/>
      <c r="Y27" s="18"/>
      <c r="Z27" s="18"/>
      <c r="AA27" s="18"/>
      <c r="AB27" s="65"/>
      <c r="AC27" s="65"/>
      <c r="AD27" s="19">
        <f t="shared" si="0"/>
        <v>0</v>
      </c>
      <c r="AE27" s="19">
        <f t="shared" si="1"/>
        <v>0</v>
      </c>
      <c r="AF27" s="19">
        <f t="shared" si="2"/>
        <v>0</v>
      </c>
      <c r="AG27" s="19">
        <f>AD27*AL7</f>
        <v>0</v>
      </c>
      <c r="AH27" s="19">
        <f>AE27*AL8</f>
        <v>0</v>
      </c>
      <c r="AI27" s="19">
        <f>AF27*AL9</f>
        <v>0</v>
      </c>
      <c r="AJ27" s="19">
        <f t="shared" si="4"/>
        <v>0</v>
      </c>
      <c r="AK27" s="20">
        <v>4</v>
      </c>
      <c r="AL27" s="20">
        <f t="shared" si="5"/>
        <v>0</v>
      </c>
      <c r="AM27" s="24">
        <v>0</v>
      </c>
      <c r="AN27" s="16">
        <f t="shared" si="3"/>
        <v>0</v>
      </c>
      <c r="AO27" s="17"/>
    </row>
    <row r="28" spans="1:41" ht="16.5" thickBot="1" thickTop="1">
      <c r="A28" s="56" t="s">
        <v>45</v>
      </c>
      <c r="B28" s="18">
        <v>1</v>
      </c>
      <c r="C28" s="18">
        <v>1</v>
      </c>
      <c r="D28" s="18">
        <v>1</v>
      </c>
      <c r="E28" s="18">
        <v>1</v>
      </c>
      <c r="F28" s="18">
        <v>1</v>
      </c>
      <c r="G28" s="65"/>
      <c r="H28" s="65"/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65"/>
      <c r="O28" s="65"/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65"/>
      <c r="V28" s="65"/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65"/>
      <c r="AC28" s="65"/>
      <c r="AD28" s="19">
        <f t="shared" si="0"/>
        <v>20</v>
      </c>
      <c r="AE28" s="19">
        <f t="shared" si="1"/>
        <v>0</v>
      </c>
      <c r="AF28" s="19">
        <f t="shared" si="2"/>
        <v>0</v>
      </c>
      <c r="AG28" s="19">
        <f>AD28*AL7</f>
        <v>200</v>
      </c>
      <c r="AH28" s="19">
        <f>AE28*AL8</f>
        <v>0</v>
      </c>
      <c r="AI28" s="19">
        <f>AF28*AL9</f>
        <v>0</v>
      </c>
      <c r="AJ28" s="19">
        <f t="shared" si="4"/>
        <v>200</v>
      </c>
      <c r="AK28" s="20">
        <v>4</v>
      </c>
      <c r="AL28" s="20">
        <f t="shared" si="5"/>
        <v>800</v>
      </c>
      <c r="AM28" s="24">
        <v>0</v>
      </c>
      <c r="AN28" s="16">
        <f t="shared" si="3"/>
        <v>800</v>
      </c>
      <c r="AO28" s="17"/>
    </row>
    <row r="29" spans="1:41" ht="15" thickBot="1" thickTop="1">
      <c r="A29" s="45" t="s">
        <v>46</v>
      </c>
      <c r="B29" s="18"/>
      <c r="C29" s="18"/>
      <c r="D29" s="18"/>
      <c r="E29" s="18"/>
      <c r="F29" s="18"/>
      <c r="G29" s="65"/>
      <c r="H29" s="65"/>
      <c r="I29" s="18"/>
      <c r="J29" s="18"/>
      <c r="K29" s="18"/>
      <c r="L29" s="18"/>
      <c r="M29" s="18"/>
      <c r="N29" s="65"/>
      <c r="O29" s="65"/>
      <c r="P29" s="18"/>
      <c r="Q29" s="18"/>
      <c r="R29" s="18"/>
      <c r="S29" s="18"/>
      <c r="T29" s="18"/>
      <c r="U29" s="65"/>
      <c r="V29" s="65"/>
      <c r="W29" s="18"/>
      <c r="X29" s="18"/>
      <c r="Y29" s="18"/>
      <c r="Z29" s="18"/>
      <c r="AA29" s="18"/>
      <c r="AB29" s="65"/>
      <c r="AC29" s="65"/>
      <c r="AD29" s="19">
        <f t="shared" si="0"/>
        <v>0</v>
      </c>
      <c r="AE29" s="19">
        <f t="shared" si="1"/>
        <v>0</v>
      </c>
      <c r="AF29" s="19">
        <f t="shared" si="2"/>
        <v>0</v>
      </c>
      <c r="AG29" s="19">
        <f>AD29*AL7</f>
        <v>0</v>
      </c>
      <c r="AH29" s="19">
        <f>AE29*AL8</f>
        <v>0</v>
      </c>
      <c r="AI29" s="19">
        <f>AF29*AL9</f>
        <v>0</v>
      </c>
      <c r="AJ29" s="19">
        <f t="shared" si="4"/>
        <v>0</v>
      </c>
      <c r="AK29" s="20">
        <v>4</v>
      </c>
      <c r="AL29" s="20">
        <f t="shared" si="5"/>
        <v>0</v>
      </c>
      <c r="AM29" s="24">
        <v>0</v>
      </c>
      <c r="AN29" s="16">
        <f t="shared" si="3"/>
        <v>0</v>
      </c>
      <c r="AO29" s="37"/>
    </row>
    <row r="30" spans="1:41" ht="11.25" thickBot="1" thickTop="1">
      <c r="A30" s="45" t="s">
        <v>47</v>
      </c>
      <c r="B30" s="18"/>
      <c r="C30" s="18"/>
      <c r="D30" s="18"/>
      <c r="E30" s="18"/>
      <c r="F30" s="18"/>
      <c r="G30" s="65"/>
      <c r="H30" s="65"/>
      <c r="I30" s="18"/>
      <c r="J30" s="18"/>
      <c r="K30" s="18"/>
      <c r="L30" s="18"/>
      <c r="M30" s="18"/>
      <c r="N30" s="65"/>
      <c r="O30" s="65"/>
      <c r="P30" s="18"/>
      <c r="Q30" s="18"/>
      <c r="R30" s="18"/>
      <c r="S30" s="18"/>
      <c r="T30" s="18"/>
      <c r="U30" s="65"/>
      <c r="V30" s="65"/>
      <c r="W30" s="18"/>
      <c r="X30" s="18"/>
      <c r="Y30" s="18"/>
      <c r="Z30" s="18"/>
      <c r="AA30" s="18"/>
      <c r="AB30" s="65"/>
      <c r="AC30" s="65"/>
      <c r="AD30" s="19">
        <f t="shared" si="0"/>
        <v>0</v>
      </c>
      <c r="AE30" s="19">
        <f t="shared" si="1"/>
        <v>0</v>
      </c>
      <c r="AF30" s="19"/>
      <c r="AG30" s="19">
        <f>AD30*AL7</f>
        <v>0</v>
      </c>
      <c r="AH30" s="19">
        <f>AE30*AL8</f>
        <v>0</v>
      </c>
      <c r="AI30" s="19" t="e">
        <f>AF30*#REF!</f>
        <v>#REF!</v>
      </c>
      <c r="AJ30" s="19">
        <f t="shared" si="4"/>
        <v>0</v>
      </c>
      <c r="AK30" s="20">
        <v>4</v>
      </c>
      <c r="AL30" s="20">
        <f t="shared" si="5"/>
        <v>0</v>
      </c>
      <c r="AM30" s="24">
        <v>0</v>
      </c>
      <c r="AN30" s="16">
        <f t="shared" si="3"/>
        <v>0</v>
      </c>
      <c r="AO30" s="17"/>
    </row>
    <row r="31" spans="1:41" ht="11.25" thickBot="1" thickTop="1">
      <c r="A31" s="45" t="s">
        <v>48</v>
      </c>
      <c r="B31" s="18"/>
      <c r="C31" s="18"/>
      <c r="D31" s="18"/>
      <c r="E31" s="18"/>
      <c r="F31" s="18"/>
      <c r="G31" s="65"/>
      <c r="H31" s="65"/>
      <c r="I31" s="18"/>
      <c r="J31" s="18"/>
      <c r="K31" s="18"/>
      <c r="L31" s="18"/>
      <c r="M31" s="18"/>
      <c r="N31" s="65"/>
      <c r="O31" s="65"/>
      <c r="P31" s="18"/>
      <c r="Q31" s="18"/>
      <c r="R31" s="18"/>
      <c r="S31" s="18"/>
      <c r="T31" s="18"/>
      <c r="U31" s="65"/>
      <c r="V31" s="65"/>
      <c r="W31" s="18"/>
      <c r="X31" s="18"/>
      <c r="Y31" s="18"/>
      <c r="Z31" s="18"/>
      <c r="AA31" s="18"/>
      <c r="AB31" s="65"/>
      <c r="AC31" s="65"/>
      <c r="AD31" s="19">
        <f t="shared" si="0"/>
        <v>0</v>
      </c>
      <c r="AE31" s="19">
        <f t="shared" si="1"/>
        <v>0</v>
      </c>
      <c r="AF31" s="19"/>
      <c r="AG31" s="19">
        <f>AD31*AL7</f>
        <v>0</v>
      </c>
      <c r="AH31" s="19">
        <f>AE31*AL8</f>
        <v>0</v>
      </c>
      <c r="AI31" s="19" t="e">
        <f>AF31*#REF!</f>
        <v>#REF!</v>
      </c>
      <c r="AJ31" s="19">
        <f t="shared" si="4"/>
        <v>0</v>
      </c>
      <c r="AK31" s="20">
        <v>4</v>
      </c>
      <c r="AL31" s="20">
        <f t="shared" si="5"/>
        <v>0</v>
      </c>
      <c r="AM31" s="24">
        <v>0</v>
      </c>
      <c r="AN31" s="16">
        <f t="shared" si="3"/>
        <v>0</v>
      </c>
      <c r="AO31" s="17"/>
    </row>
    <row r="32" spans="1:41" ht="11.25" thickBot="1" thickTop="1">
      <c r="A32" s="45" t="s">
        <v>49</v>
      </c>
      <c r="B32" s="18"/>
      <c r="C32" s="18"/>
      <c r="D32" s="18"/>
      <c r="E32" s="18"/>
      <c r="F32" s="18"/>
      <c r="G32" s="65"/>
      <c r="H32" s="65"/>
      <c r="I32" s="18"/>
      <c r="J32" s="18"/>
      <c r="K32" s="18"/>
      <c r="L32" s="18"/>
      <c r="M32" s="18"/>
      <c r="N32" s="65"/>
      <c r="O32" s="65"/>
      <c r="P32" s="18"/>
      <c r="Q32" s="18"/>
      <c r="R32" s="18"/>
      <c r="S32" s="18"/>
      <c r="T32" s="18"/>
      <c r="U32" s="65"/>
      <c r="V32" s="65"/>
      <c r="W32" s="18"/>
      <c r="X32" s="18"/>
      <c r="Y32" s="18"/>
      <c r="Z32" s="18"/>
      <c r="AA32" s="18"/>
      <c r="AB32" s="65"/>
      <c r="AC32" s="65"/>
      <c r="AD32" s="19">
        <f t="shared" si="0"/>
        <v>0</v>
      </c>
      <c r="AE32" s="19">
        <f t="shared" si="1"/>
        <v>0</v>
      </c>
      <c r="AF32" s="19"/>
      <c r="AG32" s="19">
        <f>AD32*AL7</f>
        <v>0</v>
      </c>
      <c r="AH32" s="19">
        <f>AE32*AL8</f>
        <v>0</v>
      </c>
      <c r="AI32" s="19" t="e">
        <f>AF32*#REF!</f>
        <v>#REF!</v>
      </c>
      <c r="AJ32" s="19">
        <f t="shared" si="4"/>
        <v>0</v>
      </c>
      <c r="AK32" s="20">
        <v>4</v>
      </c>
      <c r="AL32" s="20">
        <f t="shared" si="5"/>
        <v>0</v>
      </c>
      <c r="AM32" s="24">
        <v>0</v>
      </c>
      <c r="AN32" s="16">
        <f t="shared" si="3"/>
        <v>0</v>
      </c>
      <c r="AO32" s="17"/>
    </row>
    <row r="33" spans="1:41" ht="11.25" thickBot="1" thickTop="1">
      <c r="A33" s="45" t="s">
        <v>50</v>
      </c>
      <c r="B33" s="18"/>
      <c r="C33" s="18"/>
      <c r="D33" s="18"/>
      <c r="E33" s="18"/>
      <c r="F33" s="18"/>
      <c r="G33" s="65"/>
      <c r="H33" s="65"/>
      <c r="I33" s="18"/>
      <c r="J33" s="18"/>
      <c r="K33" s="18"/>
      <c r="L33" s="18"/>
      <c r="M33" s="18"/>
      <c r="N33" s="65"/>
      <c r="O33" s="65"/>
      <c r="P33" s="18"/>
      <c r="Q33" s="18"/>
      <c r="R33" s="18"/>
      <c r="S33" s="18"/>
      <c r="T33" s="18"/>
      <c r="U33" s="65"/>
      <c r="V33" s="65"/>
      <c r="W33" s="18"/>
      <c r="X33" s="18"/>
      <c r="Y33" s="18"/>
      <c r="Z33" s="18"/>
      <c r="AA33" s="18"/>
      <c r="AB33" s="65"/>
      <c r="AC33" s="65"/>
      <c r="AD33" s="19">
        <f t="shared" si="0"/>
        <v>0</v>
      </c>
      <c r="AE33" s="19">
        <f t="shared" si="1"/>
        <v>0</v>
      </c>
      <c r="AF33" s="19"/>
      <c r="AG33" s="19">
        <f>AD33*AL7</f>
        <v>0</v>
      </c>
      <c r="AH33" s="19">
        <f>AE33*AL8</f>
        <v>0</v>
      </c>
      <c r="AI33" s="19" t="e">
        <f>AF33*#REF!</f>
        <v>#REF!</v>
      </c>
      <c r="AJ33" s="19">
        <f t="shared" si="4"/>
        <v>0</v>
      </c>
      <c r="AK33" s="20">
        <v>4</v>
      </c>
      <c r="AL33" s="20">
        <f t="shared" si="5"/>
        <v>0</v>
      </c>
      <c r="AM33" s="24">
        <v>0</v>
      </c>
      <c r="AN33" s="16">
        <f t="shared" si="3"/>
        <v>0</v>
      </c>
      <c r="AO33" s="17"/>
    </row>
    <row r="34" spans="1:41" ht="11.25" thickBot="1" thickTop="1">
      <c r="A34" s="45" t="s">
        <v>51</v>
      </c>
      <c r="B34" s="18"/>
      <c r="C34" s="18"/>
      <c r="D34" s="18"/>
      <c r="E34" s="18"/>
      <c r="F34" s="18"/>
      <c r="G34" s="65"/>
      <c r="H34" s="65"/>
      <c r="I34" s="18"/>
      <c r="J34" s="18"/>
      <c r="K34" s="18"/>
      <c r="L34" s="18"/>
      <c r="M34" s="18"/>
      <c r="N34" s="65"/>
      <c r="O34" s="65"/>
      <c r="P34" s="18"/>
      <c r="Q34" s="18"/>
      <c r="R34" s="18"/>
      <c r="S34" s="18"/>
      <c r="T34" s="18"/>
      <c r="U34" s="65"/>
      <c r="V34" s="65"/>
      <c r="W34" s="18"/>
      <c r="X34" s="18"/>
      <c r="Y34" s="18"/>
      <c r="Z34" s="18"/>
      <c r="AA34" s="18"/>
      <c r="AB34" s="65"/>
      <c r="AC34" s="65"/>
      <c r="AD34" s="19">
        <f t="shared" si="0"/>
        <v>0</v>
      </c>
      <c r="AE34" s="19">
        <f t="shared" si="1"/>
        <v>0</v>
      </c>
      <c r="AF34" s="19"/>
      <c r="AG34" s="19">
        <f>AD34*AL7</f>
        <v>0</v>
      </c>
      <c r="AH34" s="19">
        <f>AE34*AL8</f>
        <v>0</v>
      </c>
      <c r="AI34" s="19" t="e">
        <f>AF34*#REF!</f>
        <v>#REF!</v>
      </c>
      <c r="AJ34" s="19">
        <f t="shared" si="4"/>
        <v>0</v>
      </c>
      <c r="AK34" s="20">
        <v>4</v>
      </c>
      <c r="AL34" s="20">
        <f t="shared" si="5"/>
        <v>0</v>
      </c>
      <c r="AM34" s="24">
        <v>0</v>
      </c>
      <c r="AN34" s="16">
        <f t="shared" si="3"/>
        <v>0</v>
      </c>
      <c r="AO34" s="17"/>
    </row>
    <row r="35" spans="1:41" ht="11.25" thickBot="1" thickTop="1">
      <c r="A35" s="45" t="s">
        <v>52</v>
      </c>
      <c r="B35" s="18"/>
      <c r="C35" s="18"/>
      <c r="D35" s="18"/>
      <c r="E35" s="18"/>
      <c r="F35" s="18"/>
      <c r="G35" s="65"/>
      <c r="H35" s="65"/>
      <c r="I35" s="18"/>
      <c r="J35" s="18"/>
      <c r="K35" s="18"/>
      <c r="L35" s="18"/>
      <c r="M35" s="18"/>
      <c r="N35" s="65"/>
      <c r="O35" s="65"/>
      <c r="P35" s="18"/>
      <c r="Q35" s="18"/>
      <c r="R35" s="18"/>
      <c r="S35" s="18"/>
      <c r="T35" s="18"/>
      <c r="U35" s="65"/>
      <c r="V35" s="65"/>
      <c r="W35" s="18"/>
      <c r="X35" s="18"/>
      <c r="Y35" s="18"/>
      <c r="Z35" s="18"/>
      <c r="AA35" s="18"/>
      <c r="AB35" s="65"/>
      <c r="AC35" s="65"/>
      <c r="AD35" s="19">
        <f t="shared" si="0"/>
        <v>0</v>
      </c>
      <c r="AE35" s="19">
        <f t="shared" si="1"/>
        <v>0</v>
      </c>
      <c r="AF35" s="19"/>
      <c r="AG35" s="19">
        <f>AD35*AL7</f>
        <v>0</v>
      </c>
      <c r="AH35" s="19">
        <f>AE35*AL8</f>
        <v>0</v>
      </c>
      <c r="AI35" s="19">
        <v>0</v>
      </c>
      <c r="AJ35" s="19">
        <f t="shared" si="4"/>
        <v>0</v>
      </c>
      <c r="AK35" s="20">
        <v>4</v>
      </c>
      <c r="AL35" s="20">
        <f t="shared" si="5"/>
        <v>0</v>
      </c>
      <c r="AM35" s="24">
        <v>0</v>
      </c>
      <c r="AN35" s="16">
        <f t="shared" si="3"/>
        <v>0</v>
      </c>
      <c r="AO35" s="17"/>
    </row>
    <row r="36" spans="1:41" ht="11.25" thickBot="1" thickTop="1">
      <c r="A36" s="45" t="s">
        <v>53</v>
      </c>
      <c r="B36" s="18"/>
      <c r="C36" s="18"/>
      <c r="D36" s="18"/>
      <c r="E36" s="18"/>
      <c r="F36" s="18"/>
      <c r="G36" s="65"/>
      <c r="H36" s="65"/>
      <c r="I36" s="18"/>
      <c r="J36" s="18"/>
      <c r="K36" s="18"/>
      <c r="L36" s="18"/>
      <c r="M36" s="18"/>
      <c r="N36" s="65"/>
      <c r="O36" s="65"/>
      <c r="P36" s="18"/>
      <c r="Q36" s="18"/>
      <c r="R36" s="18"/>
      <c r="S36" s="18"/>
      <c r="T36" s="18"/>
      <c r="U36" s="65"/>
      <c r="V36" s="65"/>
      <c r="W36" s="18"/>
      <c r="X36" s="18"/>
      <c r="Y36" s="18"/>
      <c r="Z36" s="18"/>
      <c r="AA36" s="18"/>
      <c r="AB36" s="65"/>
      <c r="AC36" s="65"/>
      <c r="AD36" s="19">
        <f t="shared" si="0"/>
        <v>0</v>
      </c>
      <c r="AE36" s="19">
        <f t="shared" si="1"/>
        <v>0</v>
      </c>
      <c r="AF36" s="19"/>
      <c r="AG36" s="19">
        <f>AD36*AL7</f>
        <v>0</v>
      </c>
      <c r="AH36" s="19">
        <f>AE36*AL8</f>
        <v>0</v>
      </c>
      <c r="AI36" s="19">
        <f>AF36*AL11</f>
        <v>0</v>
      </c>
      <c r="AJ36" s="19">
        <f t="shared" si="4"/>
        <v>0</v>
      </c>
      <c r="AK36" s="20">
        <v>4</v>
      </c>
      <c r="AL36" s="20">
        <f t="shared" si="5"/>
        <v>0</v>
      </c>
      <c r="AM36" s="24">
        <v>0</v>
      </c>
      <c r="AN36" s="16">
        <f t="shared" si="3"/>
        <v>0</v>
      </c>
      <c r="AO36" s="17"/>
    </row>
    <row r="37" spans="1:41" ht="11.25" thickBot="1" thickTop="1">
      <c r="A37" s="45" t="s">
        <v>54</v>
      </c>
      <c r="B37" s="18"/>
      <c r="C37" s="18"/>
      <c r="D37" s="18"/>
      <c r="E37" s="18"/>
      <c r="F37" s="18"/>
      <c r="G37" s="65"/>
      <c r="H37" s="65"/>
      <c r="I37" s="18"/>
      <c r="J37" s="18"/>
      <c r="K37" s="18"/>
      <c r="L37" s="18"/>
      <c r="M37" s="18"/>
      <c r="N37" s="65"/>
      <c r="O37" s="65"/>
      <c r="P37" s="18"/>
      <c r="Q37" s="18"/>
      <c r="R37" s="18"/>
      <c r="S37" s="18"/>
      <c r="T37" s="18"/>
      <c r="U37" s="65"/>
      <c r="V37" s="65"/>
      <c r="W37" s="18"/>
      <c r="X37" s="18"/>
      <c r="Y37" s="18"/>
      <c r="Z37" s="18"/>
      <c r="AA37" s="18"/>
      <c r="AB37" s="65"/>
      <c r="AC37" s="65"/>
      <c r="AD37" s="19">
        <f t="shared" si="0"/>
        <v>0</v>
      </c>
      <c r="AE37" s="19"/>
      <c r="AF37" s="19"/>
      <c r="AG37" s="19">
        <f>AD37*AL7</f>
        <v>0</v>
      </c>
      <c r="AH37" s="19"/>
      <c r="AI37" s="19"/>
      <c r="AJ37" s="19">
        <f t="shared" si="4"/>
        <v>0</v>
      </c>
      <c r="AK37" s="20">
        <v>4</v>
      </c>
      <c r="AL37" s="20">
        <f t="shared" si="5"/>
        <v>0</v>
      </c>
      <c r="AM37" s="24"/>
      <c r="AN37" s="16">
        <f t="shared" si="3"/>
        <v>0</v>
      </c>
      <c r="AO37" s="17"/>
    </row>
    <row r="38" spans="1:41" ht="11.25" thickBot="1" thickTop="1">
      <c r="A38" s="45" t="s">
        <v>55</v>
      </c>
      <c r="B38" s="18"/>
      <c r="C38" s="18"/>
      <c r="D38" s="18"/>
      <c r="E38" s="18"/>
      <c r="F38" s="18"/>
      <c r="G38" s="65"/>
      <c r="H38" s="65"/>
      <c r="I38" s="18"/>
      <c r="J38" s="18"/>
      <c r="K38" s="18"/>
      <c r="L38" s="18"/>
      <c r="M38" s="18"/>
      <c r="N38" s="65"/>
      <c r="O38" s="65"/>
      <c r="P38" s="18"/>
      <c r="Q38" s="18"/>
      <c r="R38" s="18"/>
      <c r="S38" s="18"/>
      <c r="T38" s="18"/>
      <c r="U38" s="65"/>
      <c r="V38" s="65"/>
      <c r="W38" s="18"/>
      <c r="X38" s="18"/>
      <c r="Y38" s="18"/>
      <c r="Z38" s="18"/>
      <c r="AA38" s="18"/>
      <c r="AB38" s="65"/>
      <c r="AC38" s="65"/>
      <c r="AD38" s="19">
        <f t="shared" si="0"/>
        <v>0</v>
      </c>
      <c r="AE38" s="19"/>
      <c r="AF38" s="19"/>
      <c r="AG38" s="19">
        <f>AD38*AL7</f>
        <v>0</v>
      </c>
      <c r="AH38" s="19"/>
      <c r="AI38" s="19"/>
      <c r="AJ38" s="19">
        <f t="shared" si="4"/>
        <v>0</v>
      </c>
      <c r="AK38" s="20">
        <v>4</v>
      </c>
      <c r="AL38" s="20">
        <f t="shared" si="5"/>
        <v>0</v>
      </c>
      <c r="AM38" s="24"/>
      <c r="AN38" s="16">
        <f t="shared" si="3"/>
        <v>0</v>
      </c>
      <c r="AO38" s="17"/>
    </row>
    <row r="39" spans="1:41" ht="11.25" thickBot="1" thickTop="1">
      <c r="A39" s="45" t="s">
        <v>56</v>
      </c>
      <c r="B39" s="18"/>
      <c r="C39" s="18"/>
      <c r="D39" s="18"/>
      <c r="E39" s="18"/>
      <c r="F39" s="18"/>
      <c r="G39" s="65"/>
      <c r="H39" s="65"/>
      <c r="I39" s="18"/>
      <c r="J39" s="18"/>
      <c r="K39" s="18"/>
      <c r="L39" s="18"/>
      <c r="M39" s="18"/>
      <c r="N39" s="65"/>
      <c r="O39" s="65"/>
      <c r="P39" s="18"/>
      <c r="Q39" s="18"/>
      <c r="R39" s="18"/>
      <c r="S39" s="18"/>
      <c r="T39" s="18"/>
      <c r="U39" s="65"/>
      <c r="V39" s="65"/>
      <c r="W39" s="18"/>
      <c r="X39" s="18"/>
      <c r="Y39" s="18"/>
      <c r="Z39" s="18"/>
      <c r="AA39" s="18"/>
      <c r="AB39" s="65"/>
      <c r="AC39" s="65"/>
      <c r="AD39" s="19">
        <f t="shared" si="0"/>
        <v>0</v>
      </c>
      <c r="AE39" s="19"/>
      <c r="AF39" s="19"/>
      <c r="AG39" s="19">
        <f>AD39*AL7</f>
        <v>0</v>
      </c>
      <c r="AH39" s="19"/>
      <c r="AI39" s="19"/>
      <c r="AJ39" s="19">
        <f t="shared" si="4"/>
        <v>0</v>
      </c>
      <c r="AK39" s="20">
        <v>4</v>
      </c>
      <c r="AL39" s="20">
        <f t="shared" si="5"/>
        <v>0</v>
      </c>
      <c r="AM39" s="24"/>
      <c r="AN39" s="16">
        <f t="shared" si="3"/>
        <v>0</v>
      </c>
      <c r="AO39" s="17"/>
    </row>
    <row r="40" spans="1:41" ht="11.25" thickBot="1" thickTop="1">
      <c r="A40" s="45" t="s">
        <v>57</v>
      </c>
      <c r="B40" s="18"/>
      <c r="C40" s="18"/>
      <c r="D40" s="18"/>
      <c r="E40" s="18"/>
      <c r="F40" s="18"/>
      <c r="G40" s="65"/>
      <c r="H40" s="65"/>
      <c r="I40" s="18"/>
      <c r="J40" s="18"/>
      <c r="K40" s="18"/>
      <c r="L40" s="18"/>
      <c r="M40" s="18"/>
      <c r="N40" s="65"/>
      <c r="O40" s="65"/>
      <c r="P40" s="18"/>
      <c r="Q40" s="18"/>
      <c r="R40" s="18"/>
      <c r="S40" s="18"/>
      <c r="T40" s="18"/>
      <c r="U40" s="65"/>
      <c r="V40" s="65"/>
      <c r="W40" s="18"/>
      <c r="X40" s="18"/>
      <c r="Y40" s="18"/>
      <c r="Z40" s="18"/>
      <c r="AA40" s="18"/>
      <c r="AB40" s="65"/>
      <c r="AC40" s="65"/>
      <c r="AD40" s="19">
        <f t="shared" si="0"/>
        <v>0</v>
      </c>
      <c r="AE40" s="19"/>
      <c r="AF40" s="19"/>
      <c r="AG40" s="19">
        <f>AD40*AL7</f>
        <v>0</v>
      </c>
      <c r="AH40" s="19"/>
      <c r="AI40" s="19"/>
      <c r="AJ40" s="19">
        <f t="shared" si="4"/>
        <v>0</v>
      </c>
      <c r="AK40" s="20">
        <v>4</v>
      </c>
      <c r="AL40" s="20">
        <f t="shared" si="5"/>
        <v>0</v>
      </c>
      <c r="AM40" s="24"/>
      <c r="AN40" s="16">
        <f t="shared" si="3"/>
        <v>0</v>
      </c>
      <c r="AO40" s="17"/>
    </row>
    <row r="41" spans="1:41" ht="11.25" thickBot="1" thickTop="1">
      <c r="A41" s="45" t="s">
        <v>58</v>
      </c>
      <c r="B41" s="18"/>
      <c r="C41" s="18"/>
      <c r="D41" s="18"/>
      <c r="E41" s="18"/>
      <c r="F41" s="18"/>
      <c r="G41" s="65"/>
      <c r="H41" s="65"/>
      <c r="I41" s="18"/>
      <c r="J41" s="18"/>
      <c r="K41" s="18"/>
      <c r="L41" s="18"/>
      <c r="M41" s="18"/>
      <c r="N41" s="65"/>
      <c r="O41" s="65"/>
      <c r="P41" s="18"/>
      <c r="Q41" s="18"/>
      <c r="R41" s="18"/>
      <c r="S41" s="18"/>
      <c r="T41" s="18"/>
      <c r="U41" s="65"/>
      <c r="V41" s="65"/>
      <c r="W41" s="18"/>
      <c r="X41" s="18"/>
      <c r="Y41" s="18"/>
      <c r="Z41" s="18"/>
      <c r="AA41" s="18"/>
      <c r="AB41" s="65"/>
      <c r="AC41" s="65"/>
      <c r="AD41" s="19">
        <f t="shared" si="0"/>
        <v>0</v>
      </c>
      <c r="AE41" s="19"/>
      <c r="AF41" s="19"/>
      <c r="AG41" s="19">
        <f>AD41*AL7</f>
        <v>0</v>
      </c>
      <c r="AH41" s="19"/>
      <c r="AI41" s="19"/>
      <c r="AJ41" s="19">
        <f t="shared" si="4"/>
        <v>0</v>
      </c>
      <c r="AK41" s="20">
        <v>4</v>
      </c>
      <c r="AL41" s="20">
        <f>(AK41*AJ41)</f>
        <v>0</v>
      </c>
      <c r="AM41" s="24"/>
      <c r="AN41" s="16">
        <f t="shared" si="3"/>
        <v>0</v>
      </c>
      <c r="AO41" s="17"/>
    </row>
    <row r="42" spans="1:41" ht="11.25" thickBot="1" thickTop="1">
      <c r="A42" s="45" t="s">
        <v>59</v>
      </c>
      <c r="B42" s="18"/>
      <c r="C42" s="18"/>
      <c r="D42" s="18"/>
      <c r="E42" s="18"/>
      <c r="F42" s="18"/>
      <c r="G42" s="65"/>
      <c r="H42" s="65"/>
      <c r="I42" s="18"/>
      <c r="J42" s="18"/>
      <c r="K42" s="18"/>
      <c r="L42" s="18"/>
      <c r="M42" s="18"/>
      <c r="N42" s="65"/>
      <c r="O42" s="65"/>
      <c r="P42" s="18"/>
      <c r="Q42" s="18"/>
      <c r="R42" s="18"/>
      <c r="S42" s="18"/>
      <c r="T42" s="18"/>
      <c r="U42" s="65"/>
      <c r="V42" s="65"/>
      <c r="W42" s="18"/>
      <c r="X42" s="18"/>
      <c r="Y42" s="18"/>
      <c r="Z42" s="18"/>
      <c r="AA42" s="18"/>
      <c r="AB42" s="65"/>
      <c r="AC42" s="65"/>
      <c r="AD42" s="19">
        <f t="shared" si="0"/>
        <v>0</v>
      </c>
      <c r="AE42" s="19"/>
      <c r="AF42" s="19"/>
      <c r="AG42" s="19">
        <f>AD42*AL7</f>
        <v>0</v>
      </c>
      <c r="AH42" s="19"/>
      <c r="AI42" s="19"/>
      <c r="AJ42" s="19">
        <f t="shared" si="4"/>
        <v>0</v>
      </c>
      <c r="AK42" s="20">
        <v>4</v>
      </c>
      <c r="AL42" s="20">
        <f t="shared" si="5"/>
        <v>0</v>
      </c>
      <c r="AM42" s="24"/>
      <c r="AN42" s="16">
        <f t="shared" si="3"/>
        <v>0</v>
      </c>
      <c r="AO42" s="17"/>
    </row>
    <row r="43" spans="1:41" ht="16.5" thickBot="1" thickTop="1">
      <c r="A43" s="57" t="s">
        <v>60</v>
      </c>
      <c r="B43" s="18">
        <v>1</v>
      </c>
      <c r="C43" s="18">
        <v>1</v>
      </c>
      <c r="D43" s="18">
        <v>1</v>
      </c>
      <c r="E43" s="18">
        <v>1</v>
      </c>
      <c r="F43" s="18">
        <v>1</v>
      </c>
      <c r="G43" s="65">
        <v>1</v>
      </c>
      <c r="H43" s="65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65">
        <v>1</v>
      </c>
      <c r="O43" s="65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65">
        <v>1</v>
      </c>
      <c r="V43" s="65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65">
        <v>1</v>
      </c>
      <c r="AC43" s="65">
        <v>1</v>
      </c>
      <c r="AD43" s="19">
        <f t="shared" si="0"/>
        <v>28</v>
      </c>
      <c r="AE43" s="19"/>
      <c r="AF43" s="19"/>
      <c r="AG43" s="19">
        <f>AD43*AL7</f>
        <v>280</v>
      </c>
      <c r="AH43" s="19"/>
      <c r="AI43" s="19"/>
      <c r="AJ43" s="19">
        <f t="shared" si="4"/>
        <v>280</v>
      </c>
      <c r="AK43" s="20">
        <v>4</v>
      </c>
      <c r="AL43" s="20">
        <f t="shared" si="5"/>
        <v>1120</v>
      </c>
      <c r="AM43" s="24"/>
      <c r="AN43" s="16">
        <f t="shared" si="3"/>
        <v>1120</v>
      </c>
      <c r="AO43" s="17"/>
    </row>
    <row r="44" spans="1:41" ht="11.25" thickBot="1" thickTop="1">
      <c r="A44" s="51" t="s">
        <v>61</v>
      </c>
      <c r="B44" s="18"/>
      <c r="C44" s="18"/>
      <c r="D44" s="18"/>
      <c r="E44" s="18"/>
      <c r="F44" s="18"/>
      <c r="G44" s="65"/>
      <c r="H44" s="65"/>
      <c r="I44" s="18"/>
      <c r="J44" s="18"/>
      <c r="K44" s="18"/>
      <c r="L44" s="18"/>
      <c r="M44" s="18"/>
      <c r="N44" s="65"/>
      <c r="O44" s="65"/>
      <c r="P44" s="18"/>
      <c r="Q44" s="18"/>
      <c r="R44" s="18"/>
      <c r="S44" s="18"/>
      <c r="T44" s="18"/>
      <c r="U44" s="65"/>
      <c r="V44" s="65"/>
      <c r="W44" s="18"/>
      <c r="X44" s="18"/>
      <c r="Y44" s="18"/>
      <c r="Z44" s="18"/>
      <c r="AA44" s="18"/>
      <c r="AB44" s="65"/>
      <c r="AC44" s="65"/>
      <c r="AD44" s="19">
        <f t="shared" si="0"/>
        <v>0</v>
      </c>
      <c r="AE44" s="19"/>
      <c r="AF44" s="19"/>
      <c r="AG44" s="19">
        <f>AD44*AL7</f>
        <v>0</v>
      </c>
      <c r="AH44" s="19"/>
      <c r="AI44" s="19"/>
      <c r="AJ44" s="19">
        <f t="shared" si="4"/>
        <v>0</v>
      </c>
      <c r="AK44" s="20">
        <v>4</v>
      </c>
      <c r="AL44" s="20">
        <f t="shared" si="5"/>
        <v>0</v>
      </c>
      <c r="AM44" s="24"/>
      <c r="AN44" s="16">
        <f t="shared" si="3"/>
        <v>0</v>
      </c>
      <c r="AO44" s="17"/>
    </row>
    <row r="45" spans="1:41" ht="11.25" thickBot="1" thickTop="1">
      <c r="A45" s="51" t="s">
        <v>62</v>
      </c>
      <c r="B45" s="18"/>
      <c r="C45" s="18"/>
      <c r="D45" s="18"/>
      <c r="E45" s="18"/>
      <c r="F45" s="18"/>
      <c r="G45" s="65"/>
      <c r="H45" s="65"/>
      <c r="I45" s="18"/>
      <c r="J45" s="18"/>
      <c r="K45" s="18"/>
      <c r="L45" s="18"/>
      <c r="M45" s="18"/>
      <c r="N45" s="65"/>
      <c r="O45" s="65"/>
      <c r="P45" s="18"/>
      <c r="Q45" s="18"/>
      <c r="R45" s="18"/>
      <c r="S45" s="18"/>
      <c r="T45" s="18"/>
      <c r="U45" s="65"/>
      <c r="V45" s="65"/>
      <c r="W45" s="18"/>
      <c r="X45" s="18"/>
      <c r="Y45" s="18"/>
      <c r="Z45" s="18"/>
      <c r="AA45" s="18"/>
      <c r="AB45" s="65"/>
      <c r="AC45" s="65"/>
      <c r="AD45" s="19">
        <f aca="true" t="shared" si="6" ref="AD45:AD76">COUNTIF(A45:AC45,1)</f>
        <v>0</v>
      </c>
      <c r="AE45" s="19"/>
      <c r="AF45" s="19"/>
      <c r="AG45" s="19">
        <f>AD45*AL7</f>
        <v>0</v>
      </c>
      <c r="AH45" s="19"/>
      <c r="AI45" s="19"/>
      <c r="AJ45" s="19">
        <f t="shared" si="4"/>
        <v>0</v>
      </c>
      <c r="AK45" s="20">
        <v>4</v>
      </c>
      <c r="AL45" s="20">
        <f t="shared" si="5"/>
        <v>0</v>
      </c>
      <c r="AM45" s="24"/>
      <c r="AN45" s="16">
        <f t="shared" si="3"/>
        <v>0</v>
      </c>
      <c r="AO45" s="17"/>
    </row>
    <row r="46" spans="1:41" ht="11.25" thickBot="1" thickTop="1">
      <c r="A46" s="51" t="s">
        <v>63</v>
      </c>
      <c r="B46" s="18"/>
      <c r="C46" s="18"/>
      <c r="D46" s="18"/>
      <c r="E46" s="18"/>
      <c r="F46" s="18"/>
      <c r="G46" s="65"/>
      <c r="H46" s="65"/>
      <c r="I46" s="18"/>
      <c r="J46" s="18"/>
      <c r="K46" s="18"/>
      <c r="L46" s="18"/>
      <c r="M46" s="18"/>
      <c r="N46" s="65"/>
      <c r="O46" s="65"/>
      <c r="P46" s="18"/>
      <c r="Q46" s="18"/>
      <c r="R46" s="18"/>
      <c r="S46" s="18"/>
      <c r="T46" s="18"/>
      <c r="U46" s="65"/>
      <c r="V46" s="65"/>
      <c r="W46" s="18"/>
      <c r="X46" s="18"/>
      <c r="Y46" s="18"/>
      <c r="Z46" s="18"/>
      <c r="AA46" s="18"/>
      <c r="AB46" s="65"/>
      <c r="AC46" s="65"/>
      <c r="AD46" s="19">
        <f t="shared" si="6"/>
        <v>0</v>
      </c>
      <c r="AE46" s="19"/>
      <c r="AF46" s="19"/>
      <c r="AG46" s="19">
        <f>AD46*AL7</f>
        <v>0</v>
      </c>
      <c r="AH46" s="19"/>
      <c r="AI46" s="19"/>
      <c r="AJ46" s="19">
        <f t="shared" si="4"/>
        <v>0</v>
      </c>
      <c r="AK46" s="20">
        <v>4</v>
      </c>
      <c r="AL46" s="20">
        <f t="shared" si="5"/>
        <v>0</v>
      </c>
      <c r="AM46" s="24"/>
      <c r="AN46" s="16">
        <f t="shared" si="3"/>
        <v>0</v>
      </c>
      <c r="AO46" s="17"/>
    </row>
    <row r="47" spans="1:41" ht="11.25" thickBot="1" thickTop="1">
      <c r="A47" s="51" t="s">
        <v>64</v>
      </c>
      <c r="B47" s="18"/>
      <c r="C47" s="18"/>
      <c r="D47" s="18"/>
      <c r="E47" s="18"/>
      <c r="F47" s="18"/>
      <c r="G47" s="65"/>
      <c r="H47" s="65"/>
      <c r="I47" s="18"/>
      <c r="J47" s="18"/>
      <c r="K47" s="18"/>
      <c r="L47" s="18"/>
      <c r="M47" s="18"/>
      <c r="N47" s="65"/>
      <c r="O47" s="65"/>
      <c r="P47" s="18"/>
      <c r="Q47" s="18"/>
      <c r="R47" s="18"/>
      <c r="S47" s="18"/>
      <c r="T47" s="18"/>
      <c r="U47" s="65"/>
      <c r="V47" s="65"/>
      <c r="W47" s="18"/>
      <c r="X47" s="18"/>
      <c r="Y47" s="18"/>
      <c r="Z47" s="18"/>
      <c r="AA47" s="18"/>
      <c r="AB47" s="65"/>
      <c r="AC47" s="65"/>
      <c r="AD47" s="19">
        <f t="shared" si="6"/>
        <v>0</v>
      </c>
      <c r="AE47" s="19"/>
      <c r="AF47" s="19"/>
      <c r="AG47" s="19">
        <f>AD47*AL7</f>
        <v>0</v>
      </c>
      <c r="AH47" s="19"/>
      <c r="AI47" s="19"/>
      <c r="AJ47" s="19">
        <f t="shared" si="4"/>
        <v>0</v>
      </c>
      <c r="AK47" s="20">
        <v>4</v>
      </c>
      <c r="AL47" s="20">
        <f t="shared" si="5"/>
        <v>0</v>
      </c>
      <c r="AM47" s="24"/>
      <c r="AN47" s="16">
        <f t="shared" si="3"/>
        <v>0</v>
      </c>
      <c r="AO47" s="17"/>
    </row>
    <row r="48" spans="1:41" ht="11.25" thickBot="1" thickTop="1">
      <c r="A48" s="51" t="s">
        <v>65</v>
      </c>
      <c r="B48" s="18"/>
      <c r="C48" s="18"/>
      <c r="D48" s="18"/>
      <c r="E48" s="18"/>
      <c r="F48" s="18"/>
      <c r="G48" s="65"/>
      <c r="H48" s="65"/>
      <c r="I48" s="18"/>
      <c r="J48" s="18"/>
      <c r="K48" s="18"/>
      <c r="L48" s="18"/>
      <c r="M48" s="18"/>
      <c r="N48" s="65"/>
      <c r="O48" s="65"/>
      <c r="P48" s="18"/>
      <c r="Q48" s="18"/>
      <c r="R48" s="18"/>
      <c r="S48" s="18"/>
      <c r="T48" s="18"/>
      <c r="U48" s="65"/>
      <c r="V48" s="65"/>
      <c r="W48" s="18"/>
      <c r="X48" s="18"/>
      <c r="Y48" s="18"/>
      <c r="Z48" s="18"/>
      <c r="AA48" s="18"/>
      <c r="AB48" s="65"/>
      <c r="AC48" s="65"/>
      <c r="AD48" s="19">
        <f t="shared" si="6"/>
        <v>0</v>
      </c>
      <c r="AE48" s="19"/>
      <c r="AF48" s="19"/>
      <c r="AG48" s="19">
        <f>AD48*AL7</f>
        <v>0</v>
      </c>
      <c r="AH48" s="19"/>
      <c r="AI48" s="19"/>
      <c r="AJ48" s="19">
        <f t="shared" si="4"/>
        <v>0</v>
      </c>
      <c r="AK48" s="20">
        <v>4</v>
      </c>
      <c r="AL48" s="20">
        <f t="shared" si="5"/>
        <v>0</v>
      </c>
      <c r="AM48" s="24"/>
      <c r="AN48" s="16">
        <f t="shared" si="3"/>
        <v>0</v>
      </c>
      <c r="AO48" s="17"/>
    </row>
    <row r="49" spans="1:41" ht="11.25" thickBot="1" thickTop="1">
      <c r="A49" s="51" t="s">
        <v>66</v>
      </c>
      <c r="B49" s="18"/>
      <c r="C49" s="18"/>
      <c r="D49" s="18"/>
      <c r="E49" s="18"/>
      <c r="F49" s="18"/>
      <c r="G49" s="65"/>
      <c r="H49" s="65"/>
      <c r="I49" s="18"/>
      <c r="J49" s="18"/>
      <c r="K49" s="18"/>
      <c r="L49" s="18"/>
      <c r="M49" s="18"/>
      <c r="N49" s="65"/>
      <c r="O49" s="65"/>
      <c r="P49" s="18"/>
      <c r="Q49" s="18"/>
      <c r="R49" s="18"/>
      <c r="S49" s="18"/>
      <c r="T49" s="18"/>
      <c r="U49" s="65"/>
      <c r="V49" s="65"/>
      <c r="W49" s="18"/>
      <c r="X49" s="18"/>
      <c r="Y49" s="18"/>
      <c r="Z49" s="18"/>
      <c r="AA49" s="18"/>
      <c r="AB49" s="65"/>
      <c r="AC49" s="65"/>
      <c r="AD49" s="19">
        <f t="shared" si="6"/>
        <v>0</v>
      </c>
      <c r="AE49" s="19"/>
      <c r="AF49" s="19"/>
      <c r="AG49" s="19">
        <f>AD49*AL7</f>
        <v>0</v>
      </c>
      <c r="AH49" s="19"/>
      <c r="AI49" s="19"/>
      <c r="AJ49" s="19">
        <f t="shared" si="4"/>
        <v>0</v>
      </c>
      <c r="AK49" s="20">
        <v>4</v>
      </c>
      <c r="AL49" s="20">
        <f t="shared" si="5"/>
        <v>0</v>
      </c>
      <c r="AM49" s="24"/>
      <c r="AN49" s="16">
        <f t="shared" si="3"/>
        <v>0</v>
      </c>
      <c r="AO49" s="17"/>
    </row>
    <row r="50" spans="1:41" ht="11.25" thickBot="1" thickTop="1">
      <c r="A50" s="51" t="s">
        <v>67</v>
      </c>
      <c r="B50" s="18"/>
      <c r="C50" s="18"/>
      <c r="D50" s="18"/>
      <c r="E50" s="18"/>
      <c r="F50" s="18"/>
      <c r="G50" s="65"/>
      <c r="H50" s="65"/>
      <c r="I50" s="18"/>
      <c r="J50" s="18"/>
      <c r="K50" s="18"/>
      <c r="L50" s="18"/>
      <c r="M50" s="18"/>
      <c r="N50" s="65"/>
      <c r="O50" s="65"/>
      <c r="P50" s="18"/>
      <c r="Q50" s="18"/>
      <c r="R50" s="18"/>
      <c r="S50" s="18"/>
      <c r="T50" s="18"/>
      <c r="U50" s="65"/>
      <c r="V50" s="65"/>
      <c r="W50" s="18"/>
      <c r="X50" s="18"/>
      <c r="Y50" s="18"/>
      <c r="Z50" s="18"/>
      <c r="AA50" s="18"/>
      <c r="AB50" s="65"/>
      <c r="AC50" s="65"/>
      <c r="AD50" s="19">
        <f t="shared" si="6"/>
        <v>0</v>
      </c>
      <c r="AE50" s="19"/>
      <c r="AF50" s="19"/>
      <c r="AG50" s="19">
        <f>AD50*AL7</f>
        <v>0</v>
      </c>
      <c r="AH50" s="19"/>
      <c r="AI50" s="19"/>
      <c r="AJ50" s="19">
        <f t="shared" si="4"/>
        <v>0</v>
      </c>
      <c r="AK50" s="20">
        <v>4</v>
      </c>
      <c r="AL50" s="20">
        <f t="shared" si="5"/>
        <v>0</v>
      </c>
      <c r="AM50" s="24"/>
      <c r="AN50" s="16">
        <f t="shared" si="3"/>
        <v>0</v>
      </c>
      <c r="AO50" s="17"/>
    </row>
    <row r="51" spans="1:41" ht="11.25" thickBot="1" thickTop="1">
      <c r="A51" s="51" t="s">
        <v>68</v>
      </c>
      <c r="B51" s="18"/>
      <c r="C51" s="18"/>
      <c r="D51" s="18"/>
      <c r="E51" s="18"/>
      <c r="F51" s="18"/>
      <c r="G51" s="65"/>
      <c r="H51" s="65"/>
      <c r="I51" s="18"/>
      <c r="J51" s="18"/>
      <c r="K51" s="18"/>
      <c r="L51" s="18"/>
      <c r="M51" s="18"/>
      <c r="N51" s="65"/>
      <c r="O51" s="65"/>
      <c r="P51" s="18"/>
      <c r="Q51" s="18"/>
      <c r="R51" s="18"/>
      <c r="S51" s="18"/>
      <c r="T51" s="18"/>
      <c r="U51" s="65"/>
      <c r="V51" s="65"/>
      <c r="W51" s="18"/>
      <c r="X51" s="18"/>
      <c r="Y51" s="18"/>
      <c r="Z51" s="18"/>
      <c r="AA51" s="18"/>
      <c r="AB51" s="65"/>
      <c r="AC51" s="65"/>
      <c r="AD51" s="19">
        <f t="shared" si="6"/>
        <v>0</v>
      </c>
      <c r="AE51" s="19"/>
      <c r="AF51" s="19"/>
      <c r="AG51" s="19">
        <f>AD51*AL7</f>
        <v>0</v>
      </c>
      <c r="AH51" s="19"/>
      <c r="AI51" s="19"/>
      <c r="AJ51" s="19">
        <f t="shared" si="4"/>
        <v>0</v>
      </c>
      <c r="AK51" s="20">
        <v>4</v>
      </c>
      <c r="AL51" s="20">
        <f t="shared" si="5"/>
        <v>0</v>
      </c>
      <c r="AM51" s="24"/>
      <c r="AN51" s="16">
        <f t="shared" si="3"/>
        <v>0</v>
      </c>
      <c r="AO51" s="17"/>
    </row>
    <row r="52" spans="1:41" ht="11.25" thickBot="1" thickTop="1">
      <c r="A52" s="51" t="s">
        <v>69</v>
      </c>
      <c r="B52" s="18"/>
      <c r="C52" s="18"/>
      <c r="D52" s="18"/>
      <c r="E52" s="18"/>
      <c r="F52" s="18"/>
      <c r="G52" s="65"/>
      <c r="H52" s="65"/>
      <c r="I52" s="18"/>
      <c r="J52" s="18"/>
      <c r="K52" s="18"/>
      <c r="L52" s="18"/>
      <c r="M52" s="18"/>
      <c r="N52" s="65"/>
      <c r="O52" s="65"/>
      <c r="P52" s="18"/>
      <c r="Q52" s="18"/>
      <c r="R52" s="18"/>
      <c r="S52" s="18"/>
      <c r="T52" s="18"/>
      <c r="U52" s="65"/>
      <c r="V52" s="65"/>
      <c r="W52" s="18"/>
      <c r="X52" s="18"/>
      <c r="Y52" s="18"/>
      <c r="Z52" s="18"/>
      <c r="AA52" s="18"/>
      <c r="AB52" s="65"/>
      <c r="AC52" s="65"/>
      <c r="AD52" s="19">
        <f t="shared" si="6"/>
        <v>0</v>
      </c>
      <c r="AE52" s="19"/>
      <c r="AF52" s="19"/>
      <c r="AG52" s="19">
        <f>AD52*AL7</f>
        <v>0</v>
      </c>
      <c r="AH52" s="19"/>
      <c r="AI52" s="19"/>
      <c r="AJ52" s="19">
        <f t="shared" si="4"/>
        <v>0</v>
      </c>
      <c r="AK52" s="20">
        <v>4</v>
      </c>
      <c r="AL52" s="20">
        <f t="shared" si="5"/>
        <v>0</v>
      </c>
      <c r="AM52" s="24"/>
      <c r="AN52" s="16">
        <f t="shared" si="3"/>
        <v>0</v>
      </c>
      <c r="AO52" s="17"/>
    </row>
    <row r="53" spans="1:41" ht="11.25" thickBot="1" thickTop="1">
      <c r="A53" s="51" t="s">
        <v>70</v>
      </c>
      <c r="B53" s="18"/>
      <c r="C53" s="18"/>
      <c r="D53" s="18"/>
      <c r="E53" s="18"/>
      <c r="F53" s="18"/>
      <c r="G53" s="65"/>
      <c r="H53" s="65"/>
      <c r="I53" s="18"/>
      <c r="J53" s="18"/>
      <c r="K53" s="18"/>
      <c r="L53" s="18"/>
      <c r="M53" s="18"/>
      <c r="N53" s="65"/>
      <c r="O53" s="65"/>
      <c r="P53" s="18"/>
      <c r="Q53" s="18"/>
      <c r="R53" s="18"/>
      <c r="S53" s="18"/>
      <c r="T53" s="18"/>
      <c r="U53" s="65"/>
      <c r="V53" s="65"/>
      <c r="W53" s="18"/>
      <c r="X53" s="18"/>
      <c r="Y53" s="18"/>
      <c r="Z53" s="18"/>
      <c r="AA53" s="18"/>
      <c r="AB53" s="65"/>
      <c r="AC53" s="65"/>
      <c r="AD53" s="19">
        <f t="shared" si="6"/>
        <v>0</v>
      </c>
      <c r="AE53" s="19"/>
      <c r="AF53" s="19"/>
      <c r="AG53" s="19">
        <f>AD53*AL7</f>
        <v>0</v>
      </c>
      <c r="AH53" s="19"/>
      <c r="AI53" s="19"/>
      <c r="AJ53" s="19">
        <f t="shared" si="4"/>
        <v>0</v>
      </c>
      <c r="AK53" s="20">
        <v>4</v>
      </c>
      <c r="AL53" s="20">
        <f t="shared" si="5"/>
        <v>0</v>
      </c>
      <c r="AM53" s="24"/>
      <c r="AN53" s="16">
        <f t="shared" si="3"/>
        <v>0</v>
      </c>
      <c r="AO53" s="17"/>
    </row>
    <row r="54" spans="1:41" ht="11.25" thickBot="1" thickTop="1">
      <c r="A54" s="51" t="s">
        <v>71</v>
      </c>
      <c r="B54" s="18"/>
      <c r="C54" s="18"/>
      <c r="D54" s="18"/>
      <c r="E54" s="18"/>
      <c r="F54" s="18"/>
      <c r="G54" s="65"/>
      <c r="H54" s="65"/>
      <c r="I54" s="18"/>
      <c r="J54" s="18"/>
      <c r="K54" s="18"/>
      <c r="L54" s="18"/>
      <c r="M54" s="18"/>
      <c r="N54" s="65"/>
      <c r="O54" s="65"/>
      <c r="P54" s="18"/>
      <c r="Q54" s="18"/>
      <c r="R54" s="18"/>
      <c r="S54" s="18"/>
      <c r="T54" s="18"/>
      <c r="U54" s="65"/>
      <c r="V54" s="65"/>
      <c r="W54" s="18"/>
      <c r="X54" s="18"/>
      <c r="Y54" s="18"/>
      <c r="Z54" s="18"/>
      <c r="AA54" s="18"/>
      <c r="AB54" s="65"/>
      <c r="AC54" s="65"/>
      <c r="AD54" s="19">
        <f t="shared" si="6"/>
        <v>0</v>
      </c>
      <c r="AE54" s="19"/>
      <c r="AF54" s="19"/>
      <c r="AG54" s="19">
        <f>AD54*AL7</f>
        <v>0</v>
      </c>
      <c r="AH54" s="19"/>
      <c r="AI54" s="19"/>
      <c r="AJ54" s="19">
        <f t="shared" si="4"/>
        <v>0</v>
      </c>
      <c r="AK54" s="20">
        <v>4</v>
      </c>
      <c r="AL54" s="20">
        <f t="shared" si="5"/>
        <v>0</v>
      </c>
      <c r="AM54" s="24"/>
      <c r="AN54" s="16">
        <f t="shared" si="3"/>
        <v>0</v>
      </c>
      <c r="AO54" s="17"/>
    </row>
    <row r="55" spans="1:41" ht="11.25" thickBot="1" thickTop="1">
      <c r="A55" s="51" t="s">
        <v>72</v>
      </c>
      <c r="B55" s="18"/>
      <c r="C55" s="18"/>
      <c r="D55" s="18"/>
      <c r="E55" s="18"/>
      <c r="F55" s="18"/>
      <c r="G55" s="65"/>
      <c r="H55" s="65"/>
      <c r="I55" s="18"/>
      <c r="J55" s="18"/>
      <c r="K55" s="18"/>
      <c r="L55" s="18"/>
      <c r="M55" s="18"/>
      <c r="N55" s="65"/>
      <c r="O55" s="65"/>
      <c r="P55" s="18"/>
      <c r="Q55" s="18"/>
      <c r="R55" s="18"/>
      <c r="S55" s="18"/>
      <c r="T55" s="18"/>
      <c r="U55" s="65"/>
      <c r="V55" s="65"/>
      <c r="W55" s="18"/>
      <c r="X55" s="18"/>
      <c r="Y55" s="18"/>
      <c r="Z55" s="18"/>
      <c r="AA55" s="18"/>
      <c r="AB55" s="65"/>
      <c r="AC55" s="65"/>
      <c r="AD55" s="19">
        <f t="shared" si="6"/>
        <v>0</v>
      </c>
      <c r="AE55" s="19"/>
      <c r="AF55" s="19"/>
      <c r="AG55" s="19">
        <f>AD55*AL7</f>
        <v>0</v>
      </c>
      <c r="AH55" s="19"/>
      <c r="AI55" s="19"/>
      <c r="AJ55" s="19">
        <f t="shared" si="4"/>
        <v>0</v>
      </c>
      <c r="AK55" s="20">
        <v>4</v>
      </c>
      <c r="AL55" s="20">
        <f t="shared" si="5"/>
        <v>0</v>
      </c>
      <c r="AM55" s="24"/>
      <c r="AN55" s="16">
        <f t="shared" si="3"/>
        <v>0</v>
      </c>
      <c r="AO55" s="17"/>
    </row>
    <row r="56" spans="1:41" ht="11.25" thickBot="1" thickTop="1">
      <c r="A56" s="51" t="s">
        <v>73</v>
      </c>
      <c r="B56" s="18"/>
      <c r="C56" s="18"/>
      <c r="D56" s="18"/>
      <c r="E56" s="18"/>
      <c r="F56" s="18"/>
      <c r="G56" s="65"/>
      <c r="H56" s="65"/>
      <c r="I56" s="18"/>
      <c r="J56" s="18"/>
      <c r="K56" s="18"/>
      <c r="L56" s="18"/>
      <c r="M56" s="18"/>
      <c r="N56" s="65"/>
      <c r="O56" s="65"/>
      <c r="P56" s="18"/>
      <c r="Q56" s="18"/>
      <c r="R56" s="18"/>
      <c r="S56" s="18"/>
      <c r="T56" s="18"/>
      <c r="U56" s="65"/>
      <c r="V56" s="65"/>
      <c r="W56" s="18"/>
      <c r="X56" s="18"/>
      <c r="Y56" s="18"/>
      <c r="Z56" s="18"/>
      <c r="AA56" s="18"/>
      <c r="AB56" s="65"/>
      <c r="AC56" s="65"/>
      <c r="AD56" s="19">
        <f t="shared" si="6"/>
        <v>0</v>
      </c>
      <c r="AE56" s="19"/>
      <c r="AF56" s="19"/>
      <c r="AG56" s="19">
        <f>AD56*AL7</f>
        <v>0</v>
      </c>
      <c r="AH56" s="19"/>
      <c r="AI56" s="19"/>
      <c r="AJ56" s="19">
        <f t="shared" si="4"/>
        <v>0</v>
      </c>
      <c r="AK56" s="20">
        <v>4</v>
      </c>
      <c r="AL56" s="20">
        <f t="shared" si="5"/>
        <v>0</v>
      </c>
      <c r="AM56" s="24"/>
      <c r="AN56" s="16">
        <f t="shared" si="3"/>
        <v>0</v>
      </c>
      <c r="AO56" s="17"/>
    </row>
    <row r="57" spans="1:41" ht="11.25" thickBot="1" thickTop="1">
      <c r="A57" s="51" t="s">
        <v>74</v>
      </c>
      <c r="B57" s="18"/>
      <c r="C57" s="18"/>
      <c r="D57" s="18"/>
      <c r="E57" s="18"/>
      <c r="F57" s="18"/>
      <c r="G57" s="65"/>
      <c r="H57" s="65"/>
      <c r="I57" s="18"/>
      <c r="J57" s="18"/>
      <c r="K57" s="18"/>
      <c r="L57" s="18"/>
      <c r="M57" s="18"/>
      <c r="N57" s="65"/>
      <c r="O57" s="65"/>
      <c r="P57" s="18"/>
      <c r="Q57" s="18"/>
      <c r="R57" s="18"/>
      <c r="S57" s="18"/>
      <c r="T57" s="18"/>
      <c r="U57" s="65"/>
      <c r="V57" s="65"/>
      <c r="W57" s="18"/>
      <c r="X57" s="18"/>
      <c r="Y57" s="18"/>
      <c r="Z57" s="18"/>
      <c r="AA57" s="18"/>
      <c r="AB57" s="65"/>
      <c r="AC57" s="65"/>
      <c r="AD57" s="19">
        <f t="shared" si="6"/>
        <v>0</v>
      </c>
      <c r="AE57" s="19"/>
      <c r="AF57" s="19"/>
      <c r="AG57" s="19">
        <f>AD57*AL7</f>
        <v>0</v>
      </c>
      <c r="AH57" s="19"/>
      <c r="AI57" s="19"/>
      <c r="AJ57" s="19">
        <f t="shared" si="4"/>
        <v>0</v>
      </c>
      <c r="AK57" s="20">
        <v>4</v>
      </c>
      <c r="AL57" s="20">
        <f t="shared" si="5"/>
        <v>0</v>
      </c>
      <c r="AM57" s="24"/>
      <c r="AN57" s="16">
        <f t="shared" si="3"/>
        <v>0</v>
      </c>
      <c r="AO57" s="17"/>
    </row>
    <row r="58" spans="1:41" ht="16.5" thickBot="1" thickTop="1">
      <c r="A58" s="58" t="s">
        <v>75</v>
      </c>
      <c r="B58" s="18">
        <v>1</v>
      </c>
      <c r="C58" s="18">
        <v>1</v>
      </c>
      <c r="D58" s="18">
        <v>1</v>
      </c>
      <c r="E58" s="18">
        <v>1</v>
      </c>
      <c r="F58" s="18">
        <v>1</v>
      </c>
      <c r="G58" s="65">
        <v>1</v>
      </c>
      <c r="H58" s="65">
        <v>1</v>
      </c>
      <c r="I58" s="18">
        <v>1</v>
      </c>
      <c r="J58" s="18">
        <v>1</v>
      </c>
      <c r="K58" s="18">
        <v>1</v>
      </c>
      <c r="L58" s="18">
        <v>1</v>
      </c>
      <c r="M58" s="18">
        <v>1</v>
      </c>
      <c r="N58" s="65">
        <v>1</v>
      </c>
      <c r="O58" s="65">
        <v>1</v>
      </c>
      <c r="P58" s="18">
        <v>1</v>
      </c>
      <c r="Q58" s="18">
        <v>1</v>
      </c>
      <c r="R58" s="18">
        <v>1</v>
      </c>
      <c r="S58" s="18">
        <v>1</v>
      </c>
      <c r="T58" s="18">
        <v>1</v>
      </c>
      <c r="U58" s="65">
        <v>1</v>
      </c>
      <c r="V58" s="65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65">
        <v>1</v>
      </c>
      <c r="AC58" s="65">
        <v>1</v>
      </c>
      <c r="AD58" s="19">
        <f t="shared" si="6"/>
        <v>28</v>
      </c>
      <c r="AE58" s="19"/>
      <c r="AF58" s="19"/>
      <c r="AG58" s="19">
        <f>AD58*AL7</f>
        <v>280</v>
      </c>
      <c r="AH58" s="19"/>
      <c r="AI58" s="19"/>
      <c r="AJ58" s="19">
        <f t="shared" si="4"/>
        <v>280</v>
      </c>
      <c r="AK58" s="20">
        <v>4</v>
      </c>
      <c r="AL58" s="20">
        <f t="shared" si="5"/>
        <v>1120</v>
      </c>
      <c r="AM58" s="24"/>
      <c r="AN58" s="16">
        <f t="shared" si="3"/>
        <v>1120</v>
      </c>
      <c r="AO58" s="17"/>
    </row>
    <row r="59" spans="1:41" ht="11.25" thickBot="1" thickTop="1">
      <c r="A59" s="46" t="s">
        <v>76</v>
      </c>
      <c r="B59" s="18"/>
      <c r="C59" s="18"/>
      <c r="D59" s="18"/>
      <c r="E59" s="18"/>
      <c r="F59" s="18"/>
      <c r="G59" s="65"/>
      <c r="H59" s="65"/>
      <c r="I59" s="18"/>
      <c r="J59" s="18"/>
      <c r="K59" s="18"/>
      <c r="L59" s="18"/>
      <c r="M59" s="18"/>
      <c r="N59" s="65"/>
      <c r="O59" s="65"/>
      <c r="P59" s="18"/>
      <c r="Q59" s="18"/>
      <c r="R59" s="18"/>
      <c r="S59" s="18"/>
      <c r="T59" s="18"/>
      <c r="U59" s="65"/>
      <c r="V59" s="65"/>
      <c r="W59" s="18"/>
      <c r="X59" s="18"/>
      <c r="Y59" s="18"/>
      <c r="Z59" s="18"/>
      <c r="AA59" s="18"/>
      <c r="AB59" s="65"/>
      <c r="AC59" s="65"/>
      <c r="AD59" s="19">
        <f t="shared" si="6"/>
        <v>0</v>
      </c>
      <c r="AE59" s="19"/>
      <c r="AF59" s="19"/>
      <c r="AG59" s="19">
        <f>AD59*AL7</f>
        <v>0</v>
      </c>
      <c r="AH59" s="19"/>
      <c r="AI59" s="19"/>
      <c r="AJ59" s="19">
        <f t="shared" si="4"/>
        <v>0</v>
      </c>
      <c r="AK59" s="20">
        <v>4</v>
      </c>
      <c r="AL59" s="20">
        <f t="shared" si="5"/>
        <v>0</v>
      </c>
      <c r="AM59" s="24"/>
      <c r="AN59" s="16">
        <f t="shared" si="3"/>
        <v>0</v>
      </c>
      <c r="AO59" s="17"/>
    </row>
    <row r="60" spans="1:41" ht="11.25" thickBot="1" thickTop="1">
      <c r="A60" s="46" t="s">
        <v>77</v>
      </c>
      <c r="B60" s="18"/>
      <c r="C60" s="18"/>
      <c r="D60" s="18"/>
      <c r="E60" s="18"/>
      <c r="F60" s="18"/>
      <c r="G60" s="65"/>
      <c r="H60" s="65"/>
      <c r="I60" s="18"/>
      <c r="J60" s="18"/>
      <c r="K60" s="18"/>
      <c r="L60" s="18"/>
      <c r="M60" s="18"/>
      <c r="N60" s="65"/>
      <c r="O60" s="65"/>
      <c r="P60" s="18"/>
      <c r="Q60" s="18"/>
      <c r="R60" s="18"/>
      <c r="S60" s="18"/>
      <c r="T60" s="18"/>
      <c r="U60" s="65"/>
      <c r="V60" s="65"/>
      <c r="W60" s="18"/>
      <c r="X60" s="18"/>
      <c r="Y60" s="18"/>
      <c r="Z60" s="18"/>
      <c r="AA60" s="18"/>
      <c r="AB60" s="65"/>
      <c r="AC60" s="65"/>
      <c r="AD60" s="19">
        <f t="shared" si="6"/>
        <v>0</v>
      </c>
      <c r="AE60" s="19"/>
      <c r="AF60" s="19"/>
      <c r="AG60" s="19">
        <f>AD60*AL7</f>
        <v>0</v>
      </c>
      <c r="AH60" s="19"/>
      <c r="AI60" s="19"/>
      <c r="AJ60" s="19">
        <f t="shared" si="4"/>
        <v>0</v>
      </c>
      <c r="AK60" s="20">
        <v>4</v>
      </c>
      <c r="AL60" s="20">
        <f t="shared" si="5"/>
        <v>0</v>
      </c>
      <c r="AM60" s="24"/>
      <c r="AN60" s="16">
        <f t="shared" si="3"/>
        <v>0</v>
      </c>
      <c r="AO60" s="17"/>
    </row>
    <row r="61" spans="1:41" ht="11.25" thickBot="1" thickTop="1">
      <c r="A61" s="47" t="s">
        <v>78</v>
      </c>
      <c r="B61" s="18"/>
      <c r="C61" s="18"/>
      <c r="D61" s="18"/>
      <c r="E61" s="18"/>
      <c r="F61" s="18"/>
      <c r="G61" s="65"/>
      <c r="H61" s="65"/>
      <c r="I61" s="18"/>
      <c r="J61" s="18"/>
      <c r="K61" s="18"/>
      <c r="L61" s="18"/>
      <c r="M61" s="18"/>
      <c r="N61" s="65"/>
      <c r="O61" s="65"/>
      <c r="P61" s="18"/>
      <c r="Q61" s="18"/>
      <c r="R61" s="18"/>
      <c r="S61" s="18"/>
      <c r="T61" s="18"/>
      <c r="U61" s="65"/>
      <c r="V61" s="65"/>
      <c r="W61" s="18"/>
      <c r="X61" s="18"/>
      <c r="Y61" s="18"/>
      <c r="Z61" s="18"/>
      <c r="AA61" s="18"/>
      <c r="AB61" s="65"/>
      <c r="AC61" s="65"/>
      <c r="AD61" s="19">
        <f t="shared" si="6"/>
        <v>0</v>
      </c>
      <c r="AE61" s="19"/>
      <c r="AF61" s="19"/>
      <c r="AG61" s="19">
        <f>AD61*AL7</f>
        <v>0</v>
      </c>
      <c r="AH61" s="19"/>
      <c r="AI61" s="19"/>
      <c r="AJ61" s="19">
        <f t="shared" si="4"/>
        <v>0</v>
      </c>
      <c r="AK61" s="20">
        <v>4</v>
      </c>
      <c r="AL61" s="20">
        <f t="shared" si="5"/>
        <v>0</v>
      </c>
      <c r="AM61" s="24"/>
      <c r="AN61" s="16">
        <f t="shared" si="3"/>
        <v>0</v>
      </c>
      <c r="AO61" s="17"/>
    </row>
    <row r="62" spans="1:41" ht="11.25" thickBot="1" thickTop="1">
      <c r="A62" s="48" t="s">
        <v>79</v>
      </c>
      <c r="B62" s="18"/>
      <c r="C62" s="18"/>
      <c r="D62" s="18"/>
      <c r="E62" s="18"/>
      <c r="F62" s="18"/>
      <c r="G62" s="65"/>
      <c r="H62" s="65"/>
      <c r="I62" s="18"/>
      <c r="J62" s="18"/>
      <c r="K62" s="18"/>
      <c r="L62" s="18"/>
      <c r="M62" s="18"/>
      <c r="N62" s="65"/>
      <c r="O62" s="65"/>
      <c r="P62" s="18"/>
      <c r="Q62" s="18"/>
      <c r="R62" s="18"/>
      <c r="S62" s="18"/>
      <c r="T62" s="18"/>
      <c r="U62" s="65"/>
      <c r="V62" s="65"/>
      <c r="W62" s="18"/>
      <c r="X62" s="18"/>
      <c r="Y62" s="18"/>
      <c r="Z62" s="18"/>
      <c r="AA62" s="18"/>
      <c r="AB62" s="65"/>
      <c r="AC62" s="65"/>
      <c r="AD62" s="19">
        <f t="shared" si="6"/>
        <v>0</v>
      </c>
      <c r="AE62" s="19"/>
      <c r="AF62" s="19"/>
      <c r="AG62" s="19">
        <f>AD62*AL7</f>
        <v>0</v>
      </c>
      <c r="AH62" s="19"/>
      <c r="AI62" s="19"/>
      <c r="AJ62" s="19">
        <f t="shared" si="4"/>
        <v>0</v>
      </c>
      <c r="AK62" s="20">
        <v>4</v>
      </c>
      <c r="AL62" s="20">
        <f t="shared" si="5"/>
        <v>0</v>
      </c>
      <c r="AM62" s="24"/>
      <c r="AN62" s="16">
        <f t="shared" si="3"/>
        <v>0</v>
      </c>
      <c r="AO62" s="17"/>
    </row>
    <row r="63" spans="1:41" ht="11.25" thickBot="1" thickTop="1">
      <c r="A63" s="48" t="s">
        <v>80</v>
      </c>
      <c r="B63" s="18"/>
      <c r="C63" s="18"/>
      <c r="D63" s="18"/>
      <c r="E63" s="18"/>
      <c r="F63" s="18"/>
      <c r="G63" s="65"/>
      <c r="H63" s="65"/>
      <c r="I63" s="18"/>
      <c r="J63" s="18"/>
      <c r="K63" s="18"/>
      <c r="L63" s="18"/>
      <c r="M63" s="18"/>
      <c r="N63" s="65"/>
      <c r="O63" s="65"/>
      <c r="P63" s="18"/>
      <c r="Q63" s="18"/>
      <c r="R63" s="18"/>
      <c r="S63" s="18"/>
      <c r="T63" s="18"/>
      <c r="U63" s="65"/>
      <c r="V63" s="65"/>
      <c r="W63" s="18"/>
      <c r="X63" s="18"/>
      <c r="Y63" s="18"/>
      <c r="Z63" s="18"/>
      <c r="AA63" s="18"/>
      <c r="AB63" s="65"/>
      <c r="AC63" s="65"/>
      <c r="AD63" s="19">
        <f t="shared" si="6"/>
        <v>0</v>
      </c>
      <c r="AE63" s="19"/>
      <c r="AF63" s="19"/>
      <c r="AG63" s="19">
        <f>AD63*AL7</f>
        <v>0</v>
      </c>
      <c r="AH63" s="19"/>
      <c r="AI63" s="19"/>
      <c r="AJ63" s="19">
        <f t="shared" si="4"/>
        <v>0</v>
      </c>
      <c r="AK63" s="20">
        <v>4</v>
      </c>
      <c r="AL63" s="20">
        <f t="shared" si="5"/>
        <v>0</v>
      </c>
      <c r="AM63" s="24"/>
      <c r="AN63" s="16">
        <f t="shared" si="3"/>
        <v>0</v>
      </c>
      <c r="AO63" s="17"/>
    </row>
    <row r="64" spans="1:41" ht="11.25" thickBot="1" thickTop="1">
      <c r="A64" s="48" t="s">
        <v>81</v>
      </c>
      <c r="B64" s="18"/>
      <c r="C64" s="18"/>
      <c r="D64" s="18"/>
      <c r="E64" s="18"/>
      <c r="F64" s="18"/>
      <c r="G64" s="65"/>
      <c r="H64" s="65"/>
      <c r="I64" s="18"/>
      <c r="J64" s="18"/>
      <c r="K64" s="18"/>
      <c r="L64" s="18"/>
      <c r="M64" s="18"/>
      <c r="N64" s="65"/>
      <c r="O64" s="65"/>
      <c r="P64" s="18"/>
      <c r="Q64" s="18"/>
      <c r="R64" s="18"/>
      <c r="S64" s="18"/>
      <c r="T64" s="18"/>
      <c r="U64" s="65"/>
      <c r="V64" s="65"/>
      <c r="W64" s="18"/>
      <c r="X64" s="18"/>
      <c r="Y64" s="18"/>
      <c r="Z64" s="18"/>
      <c r="AA64" s="18"/>
      <c r="AB64" s="65"/>
      <c r="AC64" s="65"/>
      <c r="AD64" s="19">
        <f t="shared" si="6"/>
        <v>0</v>
      </c>
      <c r="AE64" s="19"/>
      <c r="AF64" s="19"/>
      <c r="AG64" s="19">
        <f>AD64*AL7</f>
        <v>0</v>
      </c>
      <c r="AH64" s="19"/>
      <c r="AI64" s="19"/>
      <c r="AJ64" s="19">
        <f t="shared" si="4"/>
        <v>0</v>
      </c>
      <c r="AK64" s="20">
        <v>4</v>
      </c>
      <c r="AL64" s="20">
        <f t="shared" si="5"/>
        <v>0</v>
      </c>
      <c r="AM64" s="24"/>
      <c r="AN64" s="16">
        <f t="shared" si="3"/>
        <v>0</v>
      </c>
      <c r="AO64" s="17"/>
    </row>
    <row r="65" spans="1:41" ht="11.25" thickBot="1" thickTop="1">
      <c r="A65" s="48" t="s">
        <v>82</v>
      </c>
      <c r="B65" s="18"/>
      <c r="C65" s="18"/>
      <c r="D65" s="18"/>
      <c r="E65" s="18"/>
      <c r="F65" s="18"/>
      <c r="G65" s="65"/>
      <c r="H65" s="65"/>
      <c r="I65" s="18"/>
      <c r="J65" s="18"/>
      <c r="K65" s="18"/>
      <c r="L65" s="18"/>
      <c r="M65" s="18"/>
      <c r="N65" s="65"/>
      <c r="O65" s="65"/>
      <c r="P65" s="18"/>
      <c r="Q65" s="18"/>
      <c r="R65" s="18"/>
      <c r="S65" s="18"/>
      <c r="T65" s="18"/>
      <c r="U65" s="65"/>
      <c r="V65" s="65"/>
      <c r="W65" s="18"/>
      <c r="X65" s="18"/>
      <c r="Y65" s="18"/>
      <c r="Z65" s="18"/>
      <c r="AA65" s="18"/>
      <c r="AB65" s="65"/>
      <c r="AC65" s="65"/>
      <c r="AD65" s="19">
        <f t="shared" si="6"/>
        <v>0</v>
      </c>
      <c r="AE65" s="19"/>
      <c r="AF65" s="19"/>
      <c r="AG65" s="19">
        <f>AD65*AL7</f>
        <v>0</v>
      </c>
      <c r="AH65" s="19"/>
      <c r="AI65" s="19"/>
      <c r="AJ65" s="19">
        <f t="shared" si="4"/>
        <v>0</v>
      </c>
      <c r="AK65" s="20">
        <v>4</v>
      </c>
      <c r="AL65" s="20">
        <f t="shared" si="5"/>
        <v>0</v>
      </c>
      <c r="AM65" s="24"/>
      <c r="AN65" s="16">
        <f t="shared" si="3"/>
        <v>0</v>
      </c>
      <c r="AO65" s="17"/>
    </row>
    <row r="66" spans="1:41" ht="11.25" thickBot="1" thickTop="1">
      <c r="A66" s="48" t="s">
        <v>83</v>
      </c>
      <c r="B66" s="18"/>
      <c r="C66" s="18"/>
      <c r="D66" s="18"/>
      <c r="E66" s="18"/>
      <c r="F66" s="18"/>
      <c r="G66" s="65"/>
      <c r="H66" s="65"/>
      <c r="I66" s="18"/>
      <c r="J66" s="18"/>
      <c r="K66" s="18"/>
      <c r="L66" s="18"/>
      <c r="M66" s="18"/>
      <c r="N66" s="65"/>
      <c r="O66" s="65"/>
      <c r="P66" s="18"/>
      <c r="Q66" s="18"/>
      <c r="R66" s="18"/>
      <c r="S66" s="18"/>
      <c r="T66" s="18"/>
      <c r="U66" s="65"/>
      <c r="V66" s="65"/>
      <c r="W66" s="18"/>
      <c r="X66" s="18"/>
      <c r="Y66" s="18"/>
      <c r="Z66" s="18"/>
      <c r="AA66" s="18"/>
      <c r="AB66" s="65"/>
      <c r="AC66" s="65"/>
      <c r="AD66" s="19">
        <f t="shared" si="6"/>
        <v>0</v>
      </c>
      <c r="AE66" s="19"/>
      <c r="AF66" s="19"/>
      <c r="AG66" s="19">
        <f>AD66*AL7</f>
        <v>0</v>
      </c>
      <c r="AH66" s="19"/>
      <c r="AI66" s="19"/>
      <c r="AJ66" s="19">
        <f t="shared" si="4"/>
        <v>0</v>
      </c>
      <c r="AK66" s="20">
        <v>4</v>
      </c>
      <c r="AL66" s="20">
        <f t="shared" si="5"/>
        <v>0</v>
      </c>
      <c r="AM66" s="24"/>
      <c r="AN66" s="16">
        <f t="shared" si="3"/>
        <v>0</v>
      </c>
      <c r="AO66" s="17"/>
    </row>
    <row r="67" spans="1:41" ht="11.25" thickBot="1" thickTop="1">
      <c r="A67" s="48" t="s">
        <v>84</v>
      </c>
      <c r="B67" s="18"/>
      <c r="C67" s="18"/>
      <c r="D67" s="18"/>
      <c r="E67" s="18"/>
      <c r="F67" s="18"/>
      <c r="G67" s="65"/>
      <c r="H67" s="65"/>
      <c r="I67" s="18"/>
      <c r="J67" s="18"/>
      <c r="K67" s="18"/>
      <c r="L67" s="18"/>
      <c r="M67" s="18"/>
      <c r="N67" s="65"/>
      <c r="O67" s="65"/>
      <c r="P67" s="18"/>
      <c r="Q67" s="18"/>
      <c r="R67" s="18"/>
      <c r="S67" s="18"/>
      <c r="T67" s="18"/>
      <c r="U67" s="65"/>
      <c r="V67" s="65"/>
      <c r="W67" s="18"/>
      <c r="X67" s="18"/>
      <c r="Y67" s="18"/>
      <c r="Z67" s="18"/>
      <c r="AA67" s="18"/>
      <c r="AB67" s="65"/>
      <c r="AC67" s="65"/>
      <c r="AD67" s="19">
        <f t="shared" si="6"/>
        <v>0</v>
      </c>
      <c r="AE67" s="19"/>
      <c r="AF67" s="19"/>
      <c r="AG67" s="19">
        <f>AD67*AL7</f>
        <v>0</v>
      </c>
      <c r="AH67" s="19"/>
      <c r="AI67" s="19"/>
      <c r="AJ67" s="19">
        <f t="shared" si="4"/>
        <v>0</v>
      </c>
      <c r="AK67" s="20">
        <v>4</v>
      </c>
      <c r="AL67" s="20">
        <f t="shared" si="5"/>
        <v>0</v>
      </c>
      <c r="AM67" s="24"/>
      <c r="AN67" s="16">
        <f t="shared" si="3"/>
        <v>0</v>
      </c>
      <c r="AO67" s="17"/>
    </row>
    <row r="68" spans="1:41" ht="11.25" thickBot="1" thickTop="1">
      <c r="A68" s="48" t="s">
        <v>85</v>
      </c>
      <c r="B68" s="18"/>
      <c r="C68" s="18"/>
      <c r="D68" s="18"/>
      <c r="E68" s="18"/>
      <c r="F68" s="18"/>
      <c r="G68" s="65"/>
      <c r="H68" s="65"/>
      <c r="I68" s="18"/>
      <c r="J68" s="18"/>
      <c r="K68" s="18"/>
      <c r="L68" s="18"/>
      <c r="M68" s="18"/>
      <c r="N68" s="65"/>
      <c r="O68" s="65"/>
      <c r="P68" s="18"/>
      <c r="Q68" s="18"/>
      <c r="R68" s="18"/>
      <c r="S68" s="18"/>
      <c r="T68" s="18"/>
      <c r="U68" s="65"/>
      <c r="V68" s="65"/>
      <c r="W68" s="18"/>
      <c r="X68" s="18"/>
      <c r="Y68" s="18"/>
      <c r="Z68" s="18"/>
      <c r="AA68" s="18"/>
      <c r="AB68" s="65"/>
      <c r="AC68" s="65"/>
      <c r="AD68" s="19">
        <f t="shared" si="6"/>
        <v>0</v>
      </c>
      <c r="AE68" s="19"/>
      <c r="AF68" s="19"/>
      <c r="AG68" s="19">
        <f>AD68*AL7</f>
        <v>0</v>
      </c>
      <c r="AH68" s="19"/>
      <c r="AI68" s="19"/>
      <c r="AJ68" s="19">
        <f t="shared" si="4"/>
        <v>0</v>
      </c>
      <c r="AK68" s="20">
        <v>4</v>
      </c>
      <c r="AL68" s="20">
        <f t="shared" si="5"/>
        <v>0</v>
      </c>
      <c r="AM68" s="24"/>
      <c r="AN68" s="16">
        <f t="shared" si="3"/>
        <v>0</v>
      </c>
      <c r="AO68" s="17"/>
    </row>
    <row r="69" spans="1:41" ht="11.25" thickBot="1" thickTop="1">
      <c r="A69" s="48" t="s">
        <v>86</v>
      </c>
      <c r="B69" s="18"/>
      <c r="C69" s="18"/>
      <c r="D69" s="18"/>
      <c r="E69" s="18"/>
      <c r="F69" s="18"/>
      <c r="G69" s="65"/>
      <c r="H69" s="65"/>
      <c r="I69" s="18"/>
      <c r="J69" s="18"/>
      <c r="K69" s="18"/>
      <c r="L69" s="18"/>
      <c r="M69" s="18"/>
      <c r="N69" s="65"/>
      <c r="O69" s="65"/>
      <c r="P69" s="18"/>
      <c r="Q69" s="18"/>
      <c r="R69" s="18"/>
      <c r="S69" s="18"/>
      <c r="T69" s="18"/>
      <c r="U69" s="65"/>
      <c r="V69" s="65"/>
      <c r="W69" s="18"/>
      <c r="X69" s="18"/>
      <c r="Y69" s="18"/>
      <c r="Z69" s="18"/>
      <c r="AA69" s="18"/>
      <c r="AB69" s="65"/>
      <c r="AC69" s="65"/>
      <c r="AD69" s="19">
        <f t="shared" si="6"/>
        <v>0</v>
      </c>
      <c r="AE69" s="19"/>
      <c r="AF69" s="19"/>
      <c r="AG69" s="19">
        <f>AD69*AL7</f>
        <v>0</v>
      </c>
      <c r="AH69" s="19"/>
      <c r="AI69" s="19"/>
      <c r="AJ69" s="19">
        <f t="shared" si="4"/>
        <v>0</v>
      </c>
      <c r="AK69" s="20">
        <v>4</v>
      </c>
      <c r="AL69" s="20">
        <f t="shared" si="5"/>
        <v>0</v>
      </c>
      <c r="AM69" s="24"/>
      <c r="AN69" s="16">
        <f t="shared" si="3"/>
        <v>0</v>
      </c>
      <c r="AO69" s="17"/>
    </row>
    <row r="70" spans="1:41" ht="11.25" thickBot="1" thickTop="1">
      <c r="A70" s="48" t="s">
        <v>87</v>
      </c>
      <c r="B70" s="18"/>
      <c r="C70" s="18"/>
      <c r="D70" s="18"/>
      <c r="E70" s="18"/>
      <c r="F70" s="18"/>
      <c r="G70" s="65"/>
      <c r="H70" s="65"/>
      <c r="I70" s="18"/>
      <c r="J70" s="18"/>
      <c r="K70" s="18"/>
      <c r="L70" s="18"/>
      <c r="M70" s="18"/>
      <c r="N70" s="65"/>
      <c r="O70" s="65"/>
      <c r="P70" s="18"/>
      <c r="Q70" s="18"/>
      <c r="R70" s="18"/>
      <c r="S70" s="18"/>
      <c r="T70" s="18"/>
      <c r="U70" s="65"/>
      <c r="V70" s="65"/>
      <c r="W70" s="18"/>
      <c r="X70" s="18"/>
      <c r="Y70" s="18"/>
      <c r="Z70" s="18"/>
      <c r="AA70" s="18"/>
      <c r="AB70" s="65"/>
      <c r="AC70" s="65"/>
      <c r="AD70" s="19">
        <f t="shared" si="6"/>
        <v>0</v>
      </c>
      <c r="AE70" s="19"/>
      <c r="AF70" s="19"/>
      <c r="AG70" s="19">
        <f>AD70*AL7</f>
        <v>0</v>
      </c>
      <c r="AH70" s="19"/>
      <c r="AI70" s="19"/>
      <c r="AJ70" s="19">
        <f t="shared" si="4"/>
        <v>0</v>
      </c>
      <c r="AK70" s="20">
        <v>4</v>
      </c>
      <c r="AL70" s="20">
        <f t="shared" si="5"/>
        <v>0</v>
      </c>
      <c r="AM70" s="24"/>
      <c r="AN70" s="16">
        <f t="shared" si="3"/>
        <v>0</v>
      </c>
      <c r="AO70" s="17"/>
    </row>
    <row r="71" spans="1:41" ht="11.25" thickBot="1" thickTop="1">
      <c r="A71" s="48" t="s">
        <v>88</v>
      </c>
      <c r="B71" s="18"/>
      <c r="C71" s="18"/>
      <c r="D71" s="18"/>
      <c r="E71" s="18"/>
      <c r="F71" s="18"/>
      <c r="G71" s="65"/>
      <c r="H71" s="65"/>
      <c r="I71" s="18"/>
      <c r="J71" s="18"/>
      <c r="K71" s="18"/>
      <c r="L71" s="18"/>
      <c r="M71" s="18"/>
      <c r="N71" s="65"/>
      <c r="O71" s="65"/>
      <c r="P71" s="18"/>
      <c r="Q71" s="18"/>
      <c r="R71" s="18"/>
      <c r="S71" s="18"/>
      <c r="T71" s="18"/>
      <c r="U71" s="65"/>
      <c r="V71" s="65"/>
      <c r="W71" s="18"/>
      <c r="X71" s="18"/>
      <c r="Y71" s="18"/>
      <c r="Z71" s="18"/>
      <c r="AA71" s="18"/>
      <c r="AB71" s="65"/>
      <c r="AC71" s="65"/>
      <c r="AD71" s="19">
        <f t="shared" si="6"/>
        <v>0</v>
      </c>
      <c r="AE71" s="19"/>
      <c r="AF71" s="19"/>
      <c r="AG71" s="19">
        <f>AD71*AL7</f>
        <v>0</v>
      </c>
      <c r="AH71" s="19"/>
      <c r="AI71" s="19"/>
      <c r="AJ71" s="19">
        <f t="shared" si="4"/>
        <v>0</v>
      </c>
      <c r="AK71" s="20">
        <v>4</v>
      </c>
      <c r="AL71" s="20">
        <f t="shared" si="5"/>
        <v>0</v>
      </c>
      <c r="AM71" s="24"/>
      <c r="AN71" s="16">
        <f t="shared" si="3"/>
        <v>0</v>
      </c>
      <c r="AO71" s="17"/>
    </row>
    <row r="72" spans="1:41" ht="11.25" thickBot="1" thickTop="1">
      <c r="A72" s="48" t="s">
        <v>89</v>
      </c>
      <c r="B72" s="18"/>
      <c r="C72" s="18"/>
      <c r="D72" s="18"/>
      <c r="E72" s="18"/>
      <c r="F72" s="18"/>
      <c r="G72" s="65"/>
      <c r="H72" s="65"/>
      <c r="I72" s="18"/>
      <c r="J72" s="18"/>
      <c r="K72" s="18"/>
      <c r="L72" s="18"/>
      <c r="M72" s="18"/>
      <c r="N72" s="65"/>
      <c r="O72" s="65"/>
      <c r="P72" s="18"/>
      <c r="Q72" s="18"/>
      <c r="R72" s="18"/>
      <c r="S72" s="18"/>
      <c r="T72" s="18"/>
      <c r="U72" s="65"/>
      <c r="V72" s="65"/>
      <c r="W72" s="18"/>
      <c r="X72" s="18"/>
      <c r="Y72" s="18"/>
      <c r="Z72" s="18"/>
      <c r="AA72" s="18"/>
      <c r="AB72" s="65"/>
      <c r="AC72" s="65"/>
      <c r="AD72" s="19">
        <f t="shared" si="6"/>
        <v>0</v>
      </c>
      <c r="AE72" s="19"/>
      <c r="AF72" s="19"/>
      <c r="AG72" s="19">
        <f>AD72*AL7</f>
        <v>0</v>
      </c>
      <c r="AH72" s="19"/>
      <c r="AI72" s="19"/>
      <c r="AJ72" s="19">
        <f t="shared" si="4"/>
        <v>0</v>
      </c>
      <c r="AK72" s="20">
        <v>4</v>
      </c>
      <c r="AL72" s="20">
        <f t="shared" si="5"/>
        <v>0</v>
      </c>
      <c r="AM72" s="24"/>
      <c r="AN72" s="16">
        <f t="shared" si="3"/>
        <v>0</v>
      </c>
      <c r="AO72" s="17"/>
    </row>
    <row r="73" spans="1:41" ht="16.5" thickBot="1" thickTop="1">
      <c r="A73" s="59" t="s">
        <v>90</v>
      </c>
      <c r="B73" s="18">
        <v>1</v>
      </c>
      <c r="C73" s="18">
        <v>1</v>
      </c>
      <c r="D73" s="18">
        <v>1</v>
      </c>
      <c r="E73" s="18">
        <v>1</v>
      </c>
      <c r="F73" s="18">
        <v>1</v>
      </c>
      <c r="G73" s="65">
        <v>1</v>
      </c>
      <c r="H73" s="65">
        <v>1</v>
      </c>
      <c r="I73" s="18">
        <v>1</v>
      </c>
      <c r="J73" s="18">
        <v>1</v>
      </c>
      <c r="K73" s="18">
        <v>1</v>
      </c>
      <c r="L73" s="18">
        <v>1</v>
      </c>
      <c r="M73" s="18">
        <v>1</v>
      </c>
      <c r="N73" s="65">
        <v>1</v>
      </c>
      <c r="O73" s="65">
        <v>1</v>
      </c>
      <c r="P73" s="18">
        <v>1</v>
      </c>
      <c r="Q73" s="18">
        <v>1</v>
      </c>
      <c r="R73" s="18">
        <v>1</v>
      </c>
      <c r="S73" s="18">
        <v>1</v>
      </c>
      <c r="T73" s="18">
        <v>1</v>
      </c>
      <c r="U73" s="65">
        <v>1</v>
      </c>
      <c r="V73" s="65">
        <v>1</v>
      </c>
      <c r="W73" s="18">
        <v>1</v>
      </c>
      <c r="X73" s="18">
        <v>1</v>
      </c>
      <c r="Y73" s="18">
        <v>1</v>
      </c>
      <c r="Z73" s="18">
        <v>1</v>
      </c>
      <c r="AA73" s="18">
        <v>1</v>
      </c>
      <c r="AB73" s="65">
        <v>1</v>
      </c>
      <c r="AC73" s="65">
        <v>1</v>
      </c>
      <c r="AD73" s="19">
        <f t="shared" si="6"/>
        <v>28</v>
      </c>
      <c r="AE73" s="19"/>
      <c r="AF73" s="19"/>
      <c r="AG73" s="19">
        <f>AD73*AL7</f>
        <v>280</v>
      </c>
      <c r="AH73" s="19"/>
      <c r="AI73" s="19"/>
      <c r="AJ73" s="19">
        <f t="shared" si="4"/>
        <v>280</v>
      </c>
      <c r="AK73" s="20">
        <v>4</v>
      </c>
      <c r="AL73" s="20">
        <f t="shared" si="5"/>
        <v>1120</v>
      </c>
      <c r="AM73" s="24"/>
      <c r="AN73" s="16">
        <f t="shared" si="3"/>
        <v>1120</v>
      </c>
      <c r="AO73" s="17"/>
    </row>
    <row r="74" spans="1:41" ht="11.25" thickBot="1" thickTop="1">
      <c r="A74" s="50" t="s">
        <v>91</v>
      </c>
      <c r="B74" s="18"/>
      <c r="C74" s="18"/>
      <c r="D74" s="18"/>
      <c r="E74" s="18"/>
      <c r="F74" s="18"/>
      <c r="G74" s="65"/>
      <c r="H74" s="65"/>
      <c r="I74" s="18"/>
      <c r="J74" s="18"/>
      <c r="K74" s="18"/>
      <c r="L74" s="18"/>
      <c r="M74" s="18"/>
      <c r="N74" s="65"/>
      <c r="O74" s="65"/>
      <c r="P74" s="18"/>
      <c r="Q74" s="18"/>
      <c r="R74" s="18"/>
      <c r="S74" s="18"/>
      <c r="T74" s="18"/>
      <c r="U74" s="65"/>
      <c r="V74" s="65"/>
      <c r="W74" s="18"/>
      <c r="X74" s="18"/>
      <c r="Y74" s="18"/>
      <c r="Z74" s="18"/>
      <c r="AA74" s="18"/>
      <c r="AB74" s="65"/>
      <c r="AC74" s="65"/>
      <c r="AD74" s="19">
        <f t="shared" si="6"/>
        <v>0</v>
      </c>
      <c r="AE74" s="19"/>
      <c r="AF74" s="19"/>
      <c r="AG74" s="19">
        <f>AD74*AL7</f>
        <v>0</v>
      </c>
      <c r="AH74" s="19"/>
      <c r="AI74" s="19"/>
      <c r="AJ74" s="19">
        <f t="shared" si="4"/>
        <v>0</v>
      </c>
      <c r="AK74" s="20">
        <v>4</v>
      </c>
      <c r="AL74" s="20">
        <f t="shared" si="5"/>
        <v>0</v>
      </c>
      <c r="AM74" s="24"/>
      <c r="AN74" s="16">
        <f t="shared" si="3"/>
        <v>0</v>
      </c>
      <c r="AO74" s="17"/>
    </row>
    <row r="75" spans="1:41" ht="11.25" thickBot="1" thickTop="1">
      <c r="A75" s="50" t="s">
        <v>92</v>
      </c>
      <c r="B75" s="18"/>
      <c r="C75" s="18"/>
      <c r="D75" s="18"/>
      <c r="E75" s="18"/>
      <c r="F75" s="18"/>
      <c r="G75" s="65"/>
      <c r="H75" s="65"/>
      <c r="I75" s="18"/>
      <c r="J75" s="18"/>
      <c r="K75" s="18"/>
      <c r="L75" s="18"/>
      <c r="M75" s="18"/>
      <c r="N75" s="65"/>
      <c r="O75" s="65"/>
      <c r="P75" s="18"/>
      <c r="Q75" s="18"/>
      <c r="R75" s="18"/>
      <c r="S75" s="18"/>
      <c r="T75" s="18"/>
      <c r="U75" s="65"/>
      <c r="V75" s="65"/>
      <c r="W75" s="18"/>
      <c r="X75" s="18"/>
      <c r="Y75" s="18"/>
      <c r="Z75" s="18"/>
      <c r="AA75" s="18"/>
      <c r="AB75" s="65"/>
      <c r="AC75" s="65"/>
      <c r="AD75" s="19">
        <f t="shared" si="6"/>
        <v>0</v>
      </c>
      <c r="AE75" s="19"/>
      <c r="AF75" s="19"/>
      <c r="AG75" s="19">
        <f>AD75*AL7</f>
        <v>0</v>
      </c>
      <c r="AH75" s="19"/>
      <c r="AI75" s="19"/>
      <c r="AJ75" s="19">
        <f t="shared" si="4"/>
        <v>0</v>
      </c>
      <c r="AK75" s="20">
        <v>4</v>
      </c>
      <c r="AL75" s="20">
        <f t="shared" si="5"/>
        <v>0</v>
      </c>
      <c r="AM75" s="24"/>
      <c r="AN75" s="16">
        <f t="shared" si="3"/>
        <v>0</v>
      </c>
      <c r="AO75" s="17"/>
    </row>
    <row r="76" spans="1:41" ht="11.25" thickBot="1" thickTop="1">
      <c r="A76" s="50" t="s">
        <v>93</v>
      </c>
      <c r="B76" s="18"/>
      <c r="C76" s="18"/>
      <c r="D76" s="18"/>
      <c r="E76" s="18"/>
      <c r="F76" s="18"/>
      <c r="G76" s="65"/>
      <c r="H76" s="65"/>
      <c r="I76" s="18"/>
      <c r="J76" s="18"/>
      <c r="K76" s="18"/>
      <c r="L76" s="18"/>
      <c r="M76" s="18"/>
      <c r="N76" s="65"/>
      <c r="O76" s="65"/>
      <c r="P76" s="18"/>
      <c r="Q76" s="18"/>
      <c r="R76" s="18"/>
      <c r="S76" s="18"/>
      <c r="T76" s="18"/>
      <c r="U76" s="65"/>
      <c r="V76" s="65"/>
      <c r="W76" s="18"/>
      <c r="X76" s="18"/>
      <c r="Y76" s="18"/>
      <c r="Z76" s="18"/>
      <c r="AA76" s="18"/>
      <c r="AB76" s="65"/>
      <c r="AC76" s="65"/>
      <c r="AD76" s="19">
        <f t="shared" si="6"/>
        <v>0</v>
      </c>
      <c r="AE76" s="19"/>
      <c r="AF76" s="19"/>
      <c r="AG76" s="19">
        <f>AD76*AL7</f>
        <v>0</v>
      </c>
      <c r="AH76" s="19"/>
      <c r="AI76" s="19"/>
      <c r="AJ76" s="19">
        <f t="shared" si="4"/>
        <v>0</v>
      </c>
      <c r="AK76" s="20">
        <v>4</v>
      </c>
      <c r="AL76" s="20">
        <f t="shared" si="5"/>
        <v>0</v>
      </c>
      <c r="AM76" s="24"/>
      <c r="AN76" s="16">
        <f t="shared" si="3"/>
        <v>0</v>
      </c>
      <c r="AO76" s="17"/>
    </row>
    <row r="77" spans="1:41" ht="11.25" thickBot="1" thickTop="1">
      <c r="A77" s="50" t="s">
        <v>94</v>
      </c>
      <c r="B77" s="18"/>
      <c r="C77" s="18"/>
      <c r="D77" s="18"/>
      <c r="E77" s="18"/>
      <c r="F77" s="18"/>
      <c r="G77" s="65"/>
      <c r="H77" s="65"/>
      <c r="I77" s="18"/>
      <c r="J77" s="18"/>
      <c r="K77" s="18"/>
      <c r="L77" s="18"/>
      <c r="M77" s="18"/>
      <c r="N77" s="65"/>
      <c r="O77" s="65"/>
      <c r="P77" s="18"/>
      <c r="Q77" s="18"/>
      <c r="R77" s="18"/>
      <c r="S77" s="18"/>
      <c r="T77" s="18"/>
      <c r="U77" s="65"/>
      <c r="V77" s="65"/>
      <c r="W77" s="18"/>
      <c r="X77" s="18"/>
      <c r="Y77" s="18"/>
      <c r="Z77" s="18"/>
      <c r="AA77" s="18"/>
      <c r="AB77" s="65"/>
      <c r="AC77" s="65"/>
      <c r="AD77" s="19">
        <f aca="true" t="shared" si="7" ref="AD77:AD102">COUNTIF(A77:AC77,1)</f>
        <v>0</v>
      </c>
      <c r="AE77" s="19"/>
      <c r="AF77" s="19"/>
      <c r="AG77" s="19">
        <f>AD77*AL7</f>
        <v>0</v>
      </c>
      <c r="AH77" s="19"/>
      <c r="AI77" s="19"/>
      <c r="AJ77" s="19">
        <f t="shared" si="4"/>
        <v>0</v>
      </c>
      <c r="AK77" s="20">
        <v>4</v>
      </c>
      <c r="AL77" s="20">
        <f t="shared" si="5"/>
        <v>0</v>
      </c>
      <c r="AM77" s="24"/>
      <c r="AN77" s="16">
        <f t="shared" si="3"/>
        <v>0</v>
      </c>
      <c r="AO77" s="17"/>
    </row>
    <row r="78" spans="1:41" ht="11.25" thickBot="1" thickTop="1">
      <c r="A78" s="50" t="s">
        <v>95</v>
      </c>
      <c r="B78" s="18"/>
      <c r="C78" s="18"/>
      <c r="D78" s="18"/>
      <c r="E78" s="18"/>
      <c r="F78" s="18"/>
      <c r="G78" s="65"/>
      <c r="H78" s="65"/>
      <c r="I78" s="18"/>
      <c r="J78" s="18"/>
      <c r="K78" s="18"/>
      <c r="L78" s="18"/>
      <c r="M78" s="18"/>
      <c r="N78" s="65"/>
      <c r="O78" s="65"/>
      <c r="P78" s="18"/>
      <c r="Q78" s="18"/>
      <c r="R78" s="18"/>
      <c r="S78" s="18"/>
      <c r="T78" s="18"/>
      <c r="U78" s="65"/>
      <c r="V78" s="65"/>
      <c r="W78" s="18"/>
      <c r="X78" s="18"/>
      <c r="Y78" s="18"/>
      <c r="Z78" s="18"/>
      <c r="AA78" s="18"/>
      <c r="AB78" s="65"/>
      <c r="AC78" s="65"/>
      <c r="AD78" s="19">
        <f t="shared" si="7"/>
        <v>0</v>
      </c>
      <c r="AE78" s="19"/>
      <c r="AF78" s="19"/>
      <c r="AG78" s="19">
        <f>AD78*AL7</f>
        <v>0</v>
      </c>
      <c r="AH78" s="19"/>
      <c r="AI78" s="19"/>
      <c r="AJ78" s="19">
        <f t="shared" si="4"/>
        <v>0</v>
      </c>
      <c r="AK78" s="20">
        <v>4</v>
      </c>
      <c r="AL78" s="20">
        <f t="shared" si="5"/>
        <v>0</v>
      </c>
      <c r="AM78" s="24"/>
      <c r="AN78" s="16">
        <f t="shared" si="3"/>
        <v>0</v>
      </c>
      <c r="AO78" s="17"/>
    </row>
    <row r="79" spans="1:41" ht="11.25" thickBot="1" thickTop="1">
      <c r="A79" s="50" t="s">
        <v>96</v>
      </c>
      <c r="B79" s="18"/>
      <c r="C79" s="18"/>
      <c r="D79" s="18"/>
      <c r="E79" s="18"/>
      <c r="F79" s="18"/>
      <c r="G79" s="65"/>
      <c r="H79" s="65"/>
      <c r="I79" s="18"/>
      <c r="J79" s="18"/>
      <c r="K79" s="18"/>
      <c r="L79" s="18"/>
      <c r="M79" s="18"/>
      <c r="N79" s="65"/>
      <c r="O79" s="65"/>
      <c r="P79" s="18"/>
      <c r="Q79" s="18"/>
      <c r="R79" s="18"/>
      <c r="S79" s="18"/>
      <c r="T79" s="18"/>
      <c r="U79" s="65"/>
      <c r="V79" s="65"/>
      <c r="W79" s="18"/>
      <c r="X79" s="18"/>
      <c r="Y79" s="18"/>
      <c r="Z79" s="18"/>
      <c r="AA79" s="18"/>
      <c r="AB79" s="65"/>
      <c r="AC79" s="65"/>
      <c r="AD79" s="19">
        <f t="shared" si="7"/>
        <v>0</v>
      </c>
      <c r="AE79" s="19"/>
      <c r="AF79" s="19"/>
      <c r="AG79" s="19">
        <f>AD79*AL7</f>
        <v>0</v>
      </c>
      <c r="AH79" s="19"/>
      <c r="AI79" s="19"/>
      <c r="AJ79" s="19">
        <f t="shared" si="4"/>
        <v>0</v>
      </c>
      <c r="AK79" s="20">
        <v>4</v>
      </c>
      <c r="AL79" s="20">
        <f t="shared" si="5"/>
        <v>0</v>
      </c>
      <c r="AM79" s="24"/>
      <c r="AN79" s="16">
        <f t="shared" si="3"/>
        <v>0</v>
      </c>
      <c r="AO79" s="17"/>
    </row>
    <row r="80" spans="1:41" ht="11.25" thickBot="1" thickTop="1">
      <c r="A80" s="50" t="s">
        <v>97</v>
      </c>
      <c r="B80" s="18"/>
      <c r="C80" s="18"/>
      <c r="D80" s="18"/>
      <c r="E80" s="18"/>
      <c r="F80" s="18"/>
      <c r="G80" s="65"/>
      <c r="H80" s="65"/>
      <c r="I80" s="18"/>
      <c r="J80" s="18"/>
      <c r="K80" s="18"/>
      <c r="L80" s="18"/>
      <c r="M80" s="18"/>
      <c r="N80" s="65"/>
      <c r="O80" s="65"/>
      <c r="P80" s="18"/>
      <c r="Q80" s="18"/>
      <c r="R80" s="18"/>
      <c r="S80" s="18"/>
      <c r="T80" s="18"/>
      <c r="U80" s="65"/>
      <c r="V80" s="65"/>
      <c r="W80" s="18"/>
      <c r="X80" s="18"/>
      <c r="Y80" s="18"/>
      <c r="Z80" s="18"/>
      <c r="AA80" s="18"/>
      <c r="AB80" s="65"/>
      <c r="AC80" s="65"/>
      <c r="AD80" s="19">
        <f t="shared" si="7"/>
        <v>0</v>
      </c>
      <c r="AE80" s="19"/>
      <c r="AF80" s="19"/>
      <c r="AG80" s="19">
        <f>AD80*AL7</f>
        <v>0</v>
      </c>
      <c r="AH80" s="19"/>
      <c r="AI80" s="19"/>
      <c r="AJ80" s="19">
        <f t="shared" si="4"/>
        <v>0</v>
      </c>
      <c r="AK80" s="20">
        <v>4</v>
      </c>
      <c r="AL80" s="20">
        <f t="shared" si="5"/>
        <v>0</v>
      </c>
      <c r="AM80" s="24"/>
      <c r="AN80" s="16">
        <f t="shared" si="3"/>
        <v>0</v>
      </c>
      <c r="AO80" s="17"/>
    </row>
    <row r="81" spans="1:41" ht="11.25" thickBot="1" thickTop="1">
      <c r="A81" s="50" t="s">
        <v>98</v>
      </c>
      <c r="B81" s="18"/>
      <c r="C81" s="18"/>
      <c r="D81" s="18"/>
      <c r="E81" s="18"/>
      <c r="F81" s="18"/>
      <c r="G81" s="65"/>
      <c r="H81" s="65"/>
      <c r="I81" s="18"/>
      <c r="J81" s="18"/>
      <c r="K81" s="18"/>
      <c r="L81" s="18"/>
      <c r="M81" s="18"/>
      <c r="N81" s="65"/>
      <c r="O81" s="65"/>
      <c r="P81" s="18"/>
      <c r="Q81" s="18"/>
      <c r="R81" s="18"/>
      <c r="S81" s="18"/>
      <c r="T81" s="18"/>
      <c r="U81" s="65"/>
      <c r="V81" s="65"/>
      <c r="W81" s="18"/>
      <c r="X81" s="18"/>
      <c r="Y81" s="18"/>
      <c r="Z81" s="18"/>
      <c r="AA81" s="18"/>
      <c r="AB81" s="65"/>
      <c r="AC81" s="65"/>
      <c r="AD81" s="19">
        <f t="shared" si="7"/>
        <v>0</v>
      </c>
      <c r="AE81" s="19"/>
      <c r="AF81" s="19"/>
      <c r="AG81" s="19">
        <f>AD81*AL7</f>
        <v>0</v>
      </c>
      <c r="AH81" s="19"/>
      <c r="AI81" s="19"/>
      <c r="AJ81" s="19">
        <f t="shared" si="4"/>
        <v>0</v>
      </c>
      <c r="AK81" s="20">
        <v>4</v>
      </c>
      <c r="AL81" s="20">
        <f t="shared" si="5"/>
        <v>0</v>
      </c>
      <c r="AM81" s="24"/>
      <c r="AN81" s="16">
        <f t="shared" si="3"/>
        <v>0</v>
      </c>
      <c r="AO81" s="17"/>
    </row>
    <row r="82" spans="1:41" ht="11.25" thickBot="1" thickTop="1">
      <c r="A82" s="50" t="s">
        <v>99</v>
      </c>
      <c r="B82" s="18"/>
      <c r="C82" s="18"/>
      <c r="D82" s="18"/>
      <c r="E82" s="18"/>
      <c r="F82" s="18"/>
      <c r="G82" s="65"/>
      <c r="H82" s="65"/>
      <c r="I82" s="18"/>
      <c r="J82" s="18"/>
      <c r="K82" s="18"/>
      <c r="L82" s="18"/>
      <c r="M82" s="18"/>
      <c r="N82" s="65"/>
      <c r="O82" s="65"/>
      <c r="P82" s="18"/>
      <c r="Q82" s="18"/>
      <c r="R82" s="18"/>
      <c r="S82" s="18"/>
      <c r="T82" s="18"/>
      <c r="U82" s="65"/>
      <c r="V82" s="65"/>
      <c r="W82" s="18"/>
      <c r="X82" s="18"/>
      <c r="Y82" s="18"/>
      <c r="Z82" s="18"/>
      <c r="AA82" s="18"/>
      <c r="AB82" s="65"/>
      <c r="AC82" s="65"/>
      <c r="AD82" s="19">
        <f t="shared" si="7"/>
        <v>0</v>
      </c>
      <c r="AE82" s="19"/>
      <c r="AF82" s="19"/>
      <c r="AG82" s="19">
        <f>AD82*AL7</f>
        <v>0</v>
      </c>
      <c r="AH82" s="19"/>
      <c r="AI82" s="19"/>
      <c r="AJ82" s="19">
        <f t="shared" si="4"/>
        <v>0</v>
      </c>
      <c r="AK82" s="20">
        <v>4</v>
      </c>
      <c r="AL82" s="20">
        <f t="shared" si="5"/>
        <v>0</v>
      </c>
      <c r="AM82" s="24"/>
      <c r="AN82" s="16">
        <f t="shared" si="3"/>
        <v>0</v>
      </c>
      <c r="AO82" s="17"/>
    </row>
    <row r="83" spans="1:41" ht="11.25" thickBot="1" thickTop="1">
      <c r="A83" s="50" t="s">
        <v>100</v>
      </c>
      <c r="B83" s="18"/>
      <c r="C83" s="18"/>
      <c r="D83" s="18"/>
      <c r="E83" s="18"/>
      <c r="F83" s="18"/>
      <c r="G83" s="65"/>
      <c r="H83" s="65"/>
      <c r="I83" s="18"/>
      <c r="J83" s="18"/>
      <c r="K83" s="18"/>
      <c r="L83" s="18"/>
      <c r="M83" s="18"/>
      <c r="N83" s="65"/>
      <c r="O83" s="65"/>
      <c r="P83" s="18"/>
      <c r="Q83" s="18"/>
      <c r="R83" s="18"/>
      <c r="S83" s="18"/>
      <c r="T83" s="18"/>
      <c r="U83" s="65"/>
      <c r="V83" s="65"/>
      <c r="W83" s="18"/>
      <c r="X83" s="18"/>
      <c r="Y83" s="18"/>
      <c r="Z83" s="18"/>
      <c r="AA83" s="18"/>
      <c r="AB83" s="65"/>
      <c r="AC83" s="65"/>
      <c r="AD83" s="19">
        <f t="shared" si="7"/>
        <v>0</v>
      </c>
      <c r="AE83" s="19"/>
      <c r="AF83" s="19"/>
      <c r="AG83" s="19">
        <f>AD83*AL7</f>
        <v>0</v>
      </c>
      <c r="AH83" s="19"/>
      <c r="AI83" s="19"/>
      <c r="AJ83" s="19">
        <f t="shared" si="4"/>
        <v>0</v>
      </c>
      <c r="AK83" s="20">
        <v>4</v>
      </c>
      <c r="AL83" s="20">
        <f t="shared" si="5"/>
        <v>0</v>
      </c>
      <c r="AM83" s="24"/>
      <c r="AN83" s="16">
        <f t="shared" si="3"/>
        <v>0</v>
      </c>
      <c r="AO83" s="17"/>
    </row>
    <row r="84" spans="1:41" ht="11.25" thickBot="1" thickTop="1">
      <c r="A84" s="50" t="s">
        <v>101</v>
      </c>
      <c r="B84" s="18"/>
      <c r="C84" s="18"/>
      <c r="D84" s="18"/>
      <c r="E84" s="18"/>
      <c r="F84" s="18"/>
      <c r="G84" s="65"/>
      <c r="H84" s="65"/>
      <c r="I84" s="18"/>
      <c r="J84" s="18"/>
      <c r="K84" s="18"/>
      <c r="L84" s="18"/>
      <c r="M84" s="18"/>
      <c r="N84" s="65"/>
      <c r="O84" s="65"/>
      <c r="P84" s="18"/>
      <c r="Q84" s="18"/>
      <c r="R84" s="18"/>
      <c r="S84" s="18"/>
      <c r="T84" s="18"/>
      <c r="U84" s="65"/>
      <c r="V84" s="65"/>
      <c r="W84" s="18"/>
      <c r="X84" s="18"/>
      <c r="Y84" s="18"/>
      <c r="Z84" s="18"/>
      <c r="AA84" s="18"/>
      <c r="AB84" s="65"/>
      <c r="AC84" s="65"/>
      <c r="AD84" s="19">
        <f t="shared" si="7"/>
        <v>0</v>
      </c>
      <c r="AE84" s="19"/>
      <c r="AF84" s="19"/>
      <c r="AG84" s="19">
        <f>AD84*AL7</f>
        <v>0</v>
      </c>
      <c r="AH84" s="19"/>
      <c r="AI84" s="19"/>
      <c r="AJ84" s="19">
        <f t="shared" si="4"/>
        <v>0</v>
      </c>
      <c r="AK84" s="20">
        <v>4</v>
      </c>
      <c r="AL84" s="20">
        <f t="shared" si="5"/>
        <v>0</v>
      </c>
      <c r="AM84" s="24"/>
      <c r="AN84" s="16">
        <f t="shared" si="3"/>
        <v>0</v>
      </c>
      <c r="AO84" s="17"/>
    </row>
    <row r="85" spans="1:41" ht="11.25" thickBot="1" thickTop="1">
      <c r="A85" s="49" t="s">
        <v>102</v>
      </c>
      <c r="B85" s="18"/>
      <c r="C85" s="18"/>
      <c r="D85" s="18"/>
      <c r="E85" s="18"/>
      <c r="F85" s="18"/>
      <c r="G85" s="65"/>
      <c r="H85" s="65"/>
      <c r="I85" s="18"/>
      <c r="J85" s="18"/>
      <c r="K85" s="18"/>
      <c r="L85" s="18"/>
      <c r="M85" s="18"/>
      <c r="N85" s="65"/>
      <c r="O85" s="65"/>
      <c r="P85" s="18"/>
      <c r="Q85" s="18"/>
      <c r="R85" s="18"/>
      <c r="S85" s="18"/>
      <c r="T85" s="18"/>
      <c r="U85" s="65"/>
      <c r="V85" s="65"/>
      <c r="W85" s="18"/>
      <c r="X85" s="18"/>
      <c r="Y85" s="18"/>
      <c r="Z85" s="18"/>
      <c r="AA85" s="18"/>
      <c r="AB85" s="65"/>
      <c r="AC85" s="65"/>
      <c r="AD85" s="19">
        <f t="shared" si="7"/>
        <v>0</v>
      </c>
      <c r="AE85" s="19"/>
      <c r="AF85" s="19"/>
      <c r="AG85" s="19">
        <f>AD85*AL7</f>
        <v>0</v>
      </c>
      <c r="AH85" s="19"/>
      <c r="AI85" s="19"/>
      <c r="AJ85" s="19">
        <f t="shared" si="4"/>
        <v>0</v>
      </c>
      <c r="AK85" s="20">
        <v>4</v>
      </c>
      <c r="AL85" s="20">
        <f t="shared" si="5"/>
        <v>0</v>
      </c>
      <c r="AM85" s="24"/>
      <c r="AN85" s="16">
        <f t="shared" si="3"/>
        <v>0</v>
      </c>
      <c r="AO85" s="17"/>
    </row>
    <row r="86" spans="1:41" ht="11.25" thickBot="1" thickTop="1">
      <c r="A86" s="49" t="s">
        <v>103</v>
      </c>
      <c r="B86" s="18"/>
      <c r="C86" s="18"/>
      <c r="D86" s="18"/>
      <c r="E86" s="18"/>
      <c r="F86" s="18"/>
      <c r="G86" s="65"/>
      <c r="H86" s="65"/>
      <c r="I86" s="18"/>
      <c r="J86" s="18"/>
      <c r="K86" s="18"/>
      <c r="L86" s="18"/>
      <c r="M86" s="18"/>
      <c r="N86" s="65"/>
      <c r="O86" s="65"/>
      <c r="P86" s="18"/>
      <c r="Q86" s="18"/>
      <c r="R86" s="18"/>
      <c r="S86" s="18"/>
      <c r="T86" s="18"/>
      <c r="U86" s="65"/>
      <c r="V86" s="65"/>
      <c r="W86" s="18"/>
      <c r="X86" s="18"/>
      <c r="Y86" s="18"/>
      <c r="Z86" s="18"/>
      <c r="AA86" s="18"/>
      <c r="AB86" s="65"/>
      <c r="AC86" s="65"/>
      <c r="AD86" s="19">
        <f t="shared" si="7"/>
        <v>0</v>
      </c>
      <c r="AE86" s="19"/>
      <c r="AF86" s="19"/>
      <c r="AG86" s="19">
        <f>AD86*AL7</f>
        <v>0</v>
      </c>
      <c r="AH86" s="19"/>
      <c r="AI86" s="19"/>
      <c r="AJ86" s="19">
        <f t="shared" si="4"/>
        <v>0</v>
      </c>
      <c r="AK86" s="20">
        <v>4</v>
      </c>
      <c r="AL86" s="20">
        <f t="shared" si="5"/>
        <v>0</v>
      </c>
      <c r="AM86" s="24"/>
      <c r="AN86" s="16">
        <f t="shared" si="3"/>
        <v>0</v>
      </c>
      <c r="AO86" s="17"/>
    </row>
    <row r="87" spans="1:41" ht="11.25" thickBot="1" thickTop="1">
      <c r="A87" s="49" t="s">
        <v>104</v>
      </c>
      <c r="B87" s="18"/>
      <c r="C87" s="18"/>
      <c r="D87" s="18"/>
      <c r="E87" s="18"/>
      <c r="F87" s="18"/>
      <c r="G87" s="65"/>
      <c r="H87" s="65"/>
      <c r="I87" s="18"/>
      <c r="J87" s="18"/>
      <c r="K87" s="18"/>
      <c r="L87" s="18"/>
      <c r="M87" s="18"/>
      <c r="N87" s="65"/>
      <c r="O87" s="65"/>
      <c r="P87" s="18"/>
      <c r="Q87" s="18"/>
      <c r="R87" s="18"/>
      <c r="S87" s="18"/>
      <c r="T87" s="18"/>
      <c r="U87" s="65"/>
      <c r="V87" s="65"/>
      <c r="W87" s="18"/>
      <c r="X87" s="18"/>
      <c r="Y87" s="18"/>
      <c r="Z87" s="18"/>
      <c r="AA87" s="18"/>
      <c r="AB87" s="65"/>
      <c r="AC87" s="65"/>
      <c r="AD87" s="19">
        <f t="shared" si="7"/>
        <v>0</v>
      </c>
      <c r="AE87" s="19"/>
      <c r="AF87" s="19"/>
      <c r="AG87" s="19">
        <f>AD87*AL7</f>
        <v>0</v>
      </c>
      <c r="AH87" s="19"/>
      <c r="AI87" s="19"/>
      <c r="AJ87" s="19">
        <f t="shared" si="4"/>
        <v>0</v>
      </c>
      <c r="AK87" s="20">
        <v>4</v>
      </c>
      <c r="AL87" s="20">
        <f t="shared" si="5"/>
        <v>0</v>
      </c>
      <c r="AM87" s="24"/>
      <c r="AN87" s="16">
        <f t="shared" si="3"/>
        <v>0</v>
      </c>
      <c r="AO87" s="17"/>
    </row>
    <row r="88" spans="1:41" ht="16.5" thickBot="1" thickTop="1">
      <c r="A88" s="60" t="s">
        <v>105</v>
      </c>
      <c r="B88" s="18">
        <v>1</v>
      </c>
      <c r="C88" s="18">
        <v>1</v>
      </c>
      <c r="D88" s="18">
        <v>1</v>
      </c>
      <c r="E88" s="18">
        <v>1</v>
      </c>
      <c r="F88" s="18">
        <v>1</v>
      </c>
      <c r="G88" s="65">
        <v>1</v>
      </c>
      <c r="H88" s="65">
        <v>1</v>
      </c>
      <c r="I88" s="18">
        <v>1</v>
      </c>
      <c r="J88" s="18">
        <v>1</v>
      </c>
      <c r="K88" s="18">
        <v>1</v>
      </c>
      <c r="L88" s="18">
        <v>1</v>
      </c>
      <c r="M88" s="18">
        <v>1</v>
      </c>
      <c r="N88" s="65">
        <v>1</v>
      </c>
      <c r="O88" s="65">
        <v>1</v>
      </c>
      <c r="P88" s="18">
        <v>1</v>
      </c>
      <c r="Q88" s="18">
        <v>1</v>
      </c>
      <c r="R88" s="18">
        <v>1</v>
      </c>
      <c r="S88" s="18">
        <v>1</v>
      </c>
      <c r="T88" s="18">
        <v>1</v>
      </c>
      <c r="U88" s="65">
        <v>1</v>
      </c>
      <c r="V88" s="65">
        <v>1</v>
      </c>
      <c r="W88" s="18">
        <v>1</v>
      </c>
      <c r="X88" s="18">
        <v>1</v>
      </c>
      <c r="Y88" s="18">
        <v>1</v>
      </c>
      <c r="Z88" s="18">
        <v>1</v>
      </c>
      <c r="AA88" s="18">
        <v>1</v>
      </c>
      <c r="AB88" s="65">
        <v>1</v>
      </c>
      <c r="AC88" s="65">
        <v>1</v>
      </c>
      <c r="AD88" s="19">
        <f t="shared" si="7"/>
        <v>28</v>
      </c>
      <c r="AE88" s="19"/>
      <c r="AF88" s="19"/>
      <c r="AG88" s="19">
        <f>AD88*AL7</f>
        <v>280</v>
      </c>
      <c r="AH88" s="19"/>
      <c r="AI88" s="19"/>
      <c r="AJ88" s="19">
        <f t="shared" si="4"/>
        <v>280</v>
      </c>
      <c r="AK88" s="20">
        <v>4</v>
      </c>
      <c r="AL88" s="20">
        <f t="shared" si="5"/>
        <v>1120</v>
      </c>
      <c r="AM88" s="24"/>
      <c r="AN88" s="16">
        <f t="shared" si="3"/>
        <v>1120</v>
      </c>
      <c r="AO88" s="17"/>
    </row>
    <row r="89" spans="1:41" ht="11.25" thickBot="1" thickTop="1">
      <c r="A89" s="52" t="s">
        <v>106</v>
      </c>
      <c r="B89" s="18"/>
      <c r="C89" s="18"/>
      <c r="D89" s="18"/>
      <c r="E89" s="18"/>
      <c r="F89" s="18"/>
      <c r="G89" s="65"/>
      <c r="H89" s="65"/>
      <c r="I89" s="18"/>
      <c r="J89" s="18"/>
      <c r="K89" s="18"/>
      <c r="L89" s="18"/>
      <c r="M89" s="18"/>
      <c r="N89" s="65"/>
      <c r="O89" s="65"/>
      <c r="P89" s="18"/>
      <c r="Q89" s="18"/>
      <c r="R89" s="18"/>
      <c r="S89" s="18"/>
      <c r="T89" s="18"/>
      <c r="U89" s="65"/>
      <c r="V89" s="65"/>
      <c r="W89" s="18"/>
      <c r="X89" s="18"/>
      <c r="Y89" s="18"/>
      <c r="Z89" s="18"/>
      <c r="AA89" s="18"/>
      <c r="AB89" s="65"/>
      <c r="AC89" s="65"/>
      <c r="AD89" s="19">
        <f t="shared" si="7"/>
        <v>0</v>
      </c>
      <c r="AE89" s="19"/>
      <c r="AF89" s="19"/>
      <c r="AG89" s="19">
        <f>AD89*AL7</f>
        <v>0</v>
      </c>
      <c r="AH89" s="19"/>
      <c r="AI89" s="19"/>
      <c r="AJ89" s="19">
        <f t="shared" si="4"/>
        <v>0</v>
      </c>
      <c r="AK89" s="20">
        <v>4</v>
      </c>
      <c r="AL89" s="20">
        <f t="shared" si="5"/>
        <v>0</v>
      </c>
      <c r="AM89" s="24"/>
      <c r="AN89" s="16">
        <f t="shared" si="3"/>
        <v>0</v>
      </c>
      <c r="AO89" s="17"/>
    </row>
    <row r="90" spans="1:41" ht="11.25" thickBot="1" thickTop="1">
      <c r="A90" s="52" t="s">
        <v>107</v>
      </c>
      <c r="B90" s="18"/>
      <c r="C90" s="18"/>
      <c r="D90" s="18"/>
      <c r="E90" s="18"/>
      <c r="F90" s="18"/>
      <c r="G90" s="65"/>
      <c r="H90" s="65"/>
      <c r="I90" s="18"/>
      <c r="J90" s="18"/>
      <c r="K90" s="18"/>
      <c r="L90" s="18"/>
      <c r="M90" s="18"/>
      <c r="N90" s="65"/>
      <c r="O90" s="65"/>
      <c r="P90" s="18"/>
      <c r="Q90" s="18"/>
      <c r="R90" s="18"/>
      <c r="S90" s="18"/>
      <c r="T90" s="18"/>
      <c r="U90" s="65"/>
      <c r="V90" s="65"/>
      <c r="W90" s="18"/>
      <c r="X90" s="18"/>
      <c r="Y90" s="18"/>
      <c r="Z90" s="18"/>
      <c r="AA90" s="18"/>
      <c r="AB90" s="65"/>
      <c r="AC90" s="65"/>
      <c r="AD90" s="19">
        <f t="shared" si="7"/>
        <v>0</v>
      </c>
      <c r="AE90" s="19"/>
      <c r="AF90" s="19"/>
      <c r="AG90" s="19">
        <f>AD90*AL7</f>
        <v>0</v>
      </c>
      <c r="AH90" s="19"/>
      <c r="AI90" s="19"/>
      <c r="AJ90" s="19">
        <f t="shared" si="4"/>
        <v>0</v>
      </c>
      <c r="AK90" s="20">
        <v>4</v>
      </c>
      <c r="AL90" s="20">
        <f t="shared" si="5"/>
        <v>0</v>
      </c>
      <c r="AM90" s="24"/>
      <c r="AN90" s="16">
        <f t="shared" si="3"/>
        <v>0</v>
      </c>
      <c r="AO90" s="17"/>
    </row>
    <row r="91" spans="1:41" ht="11.25" thickBot="1" thickTop="1">
      <c r="A91" s="52" t="s">
        <v>108</v>
      </c>
      <c r="B91" s="18"/>
      <c r="C91" s="18"/>
      <c r="D91" s="18"/>
      <c r="E91" s="18"/>
      <c r="F91" s="18"/>
      <c r="G91" s="65"/>
      <c r="H91" s="65"/>
      <c r="I91" s="18"/>
      <c r="J91" s="18"/>
      <c r="K91" s="18"/>
      <c r="L91" s="18"/>
      <c r="M91" s="18"/>
      <c r="N91" s="65"/>
      <c r="O91" s="65"/>
      <c r="P91" s="18"/>
      <c r="Q91" s="18"/>
      <c r="R91" s="18"/>
      <c r="S91" s="18"/>
      <c r="T91" s="18"/>
      <c r="U91" s="65"/>
      <c r="V91" s="65"/>
      <c r="W91" s="18"/>
      <c r="X91" s="18"/>
      <c r="Y91" s="18"/>
      <c r="Z91" s="18"/>
      <c r="AA91" s="18"/>
      <c r="AB91" s="65"/>
      <c r="AC91" s="65"/>
      <c r="AD91" s="19">
        <f t="shared" si="7"/>
        <v>0</v>
      </c>
      <c r="AE91" s="19"/>
      <c r="AF91" s="19"/>
      <c r="AG91" s="19">
        <f>AD91*AL7</f>
        <v>0</v>
      </c>
      <c r="AH91" s="19"/>
      <c r="AI91" s="19"/>
      <c r="AJ91" s="19">
        <f t="shared" si="4"/>
        <v>0</v>
      </c>
      <c r="AK91" s="20">
        <v>4</v>
      </c>
      <c r="AL91" s="20">
        <f t="shared" si="5"/>
        <v>0</v>
      </c>
      <c r="AM91" s="24"/>
      <c r="AN91" s="16">
        <f t="shared" si="3"/>
        <v>0</v>
      </c>
      <c r="AO91" s="17"/>
    </row>
    <row r="92" spans="1:41" ht="11.25" thickBot="1" thickTop="1">
      <c r="A92" s="52" t="s">
        <v>109</v>
      </c>
      <c r="B92" s="18"/>
      <c r="C92" s="18"/>
      <c r="D92" s="18"/>
      <c r="E92" s="18"/>
      <c r="F92" s="18"/>
      <c r="G92" s="65"/>
      <c r="H92" s="65"/>
      <c r="I92" s="18"/>
      <c r="J92" s="18"/>
      <c r="K92" s="18"/>
      <c r="L92" s="18"/>
      <c r="M92" s="18"/>
      <c r="N92" s="65"/>
      <c r="O92" s="65"/>
      <c r="P92" s="18"/>
      <c r="Q92" s="18"/>
      <c r="R92" s="18"/>
      <c r="S92" s="18"/>
      <c r="T92" s="18"/>
      <c r="U92" s="65"/>
      <c r="V92" s="65"/>
      <c r="W92" s="18"/>
      <c r="X92" s="18"/>
      <c r="Y92" s="18"/>
      <c r="Z92" s="18"/>
      <c r="AA92" s="18"/>
      <c r="AB92" s="65"/>
      <c r="AC92" s="65"/>
      <c r="AD92" s="19">
        <f t="shared" si="7"/>
        <v>0</v>
      </c>
      <c r="AE92" s="19"/>
      <c r="AF92" s="19"/>
      <c r="AG92" s="19">
        <f>AD92*AL7</f>
        <v>0</v>
      </c>
      <c r="AH92" s="19"/>
      <c r="AI92" s="19"/>
      <c r="AJ92" s="19">
        <f t="shared" si="4"/>
        <v>0</v>
      </c>
      <c r="AK92" s="20">
        <v>4</v>
      </c>
      <c r="AL92" s="20">
        <f t="shared" si="5"/>
        <v>0</v>
      </c>
      <c r="AM92" s="24"/>
      <c r="AN92" s="16">
        <f t="shared" si="3"/>
        <v>0</v>
      </c>
      <c r="AO92" s="17"/>
    </row>
    <row r="93" spans="1:41" ht="11.25" thickBot="1" thickTop="1">
      <c r="A93" s="52" t="s">
        <v>110</v>
      </c>
      <c r="B93" s="18"/>
      <c r="C93" s="18"/>
      <c r="D93" s="18"/>
      <c r="E93" s="18"/>
      <c r="F93" s="18"/>
      <c r="G93" s="65"/>
      <c r="H93" s="65"/>
      <c r="I93" s="18"/>
      <c r="J93" s="18"/>
      <c r="K93" s="18"/>
      <c r="L93" s="18"/>
      <c r="M93" s="18"/>
      <c r="N93" s="65"/>
      <c r="O93" s="65"/>
      <c r="P93" s="18"/>
      <c r="Q93" s="18"/>
      <c r="R93" s="18"/>
      <c r="S93" s="18"/>
      <c r="T93" s="18"/>
      <c r="U93" s="65"/>
      <c r="V93" s="65"/>
      <c r="W93" s="18"/>
      <c r="X93" s="18"/>
      <c r="Y93" s="18"/>
      <c r="Z93" s="18"/>
      <c r="AA93" s="18"/>
      <c r="AB93" s="65"/>
      <c r="AC93" s="65"/>
      <c r="AD93" s="19">
        <f t="shared" si="7"/>
        <v>0</v>
      </c>
      <c r="AE93" s="19"/>
      <c r="AF93" s="19"/>
      <c r="AG93" s="19">
        <f>AD93*AL7</f>
        <v>0</v>
      </c>
      <c r="AH93" s="19"/>
      <c r="AI93" s="19"/>
      <c r="AJ93" s="19">
        <f t="shared" si="4"/>
        <v>0</v>
      </c>
      <c r="AK93" s="20">
        <v>4</v>
      </c>
      <c r="AL93" s="20">
        <f t="shared" si="5"/>
        <v>0</v>
      </c>
      <c r="AM93" s="24"/>
      <c r="AN93" s="16">
        <f t="shared" si="3"/>
        <v>0</v>
      </c>
      <c r="AO93" s="17"/>
    </row>
    <row r="94" spans="1:41" ht="11.25" thickBot="1" thickTop="1">
      <c r="A94" s="52" t="s">
        <v>111</v>
      </c>
      <c r="B94" s="18"/>
      <c r="C94" s="18"/>
      <c r="D94" s="18"/>
      <c r="E94" s="18"/>
      <c r="F94" s="18"/>
      <c r="G94" s="65"/>
      <c r="H94" s="65"/>
      <c r="I94" s="18"/>
      <c r="J94" s="18"/>
      <c r="K94" s="18"/>
      <c r="L94" s="18"/>
      <c r="M94" s="18"/>
      <c r="N94" s="65"/>
      <c r="O94" s="65"/>
      <c r="P94" s="18"/>
      <c r="Q94" s="18"/>
      <c r="R94" s="18"/>
      <c r="S94" s="18"/>
      <c r="T94" s="18"/>
      <c r="U94" s="65"/>
      <c r="V94" s="65"/>
      <c r="W94" s="18"/>
      <c r="X94" s="18"/>
      <c r="Y94" s="18"/>
      <c r="Z94" s="18"/>
      <c r="AA94" s="18"/>
      <c r="AB94" s="65"/>
      <c r="AC94" s="65"/>
      <c r="AD94" s="19">
        <f t="shared" si="7"/>
        <v>0</v>
      </c>
      <c r="AE94" s="19"/>
      <c r="AF94" s="19"/>
      <c r="AG94" s="19">
        <f>AD94*AL7</f>
        <v>0</v>
      </c>
      <c r="AH94" s="19"/>
      <c r="AI94" s="19"/>
      <c r="AJ94" s="19">
        <f t="shared" si="4"/>
        <v>0</v>
      </c>
      <c r="AK94" s="20">
        <v>4</v>
      </c>
      <c r="AL94" s="20">
        <f t="shared" si="5"/>
        <v>0</v>
      </c>
      <c r="AM94" s="24"/>
      <c r="AN94" s="16">
        <f t="shared" si="3"/>
        <v>0</v>
      </c>
      <c r="AO94" s="17"/>
    </row>
    <row r="95" spans="1:41" ht="11.25" thickBot="1" thickTop="1">
      <c r="A95" s="52" t="s">
        <v>112</v>
      </c>
      <c r="B95" s="18"/>
      <c r="C95" s="18"/>
      <c r="D95" s="18"/>
      <c r="E95" s="18"/>
      <c r="F95" s="18"/>
      <c r="G95" s="65"/>
      <c r="H95" s="65"/>
      <c r="I95" s="18"/>
      <c r="J95" s="18"/>
      <c r="K95" s="18"/>
      <c r="L95" s="18"/>
      <c r="M95" s="18"/>
      <c r="N95" s="65"/>
      <c r="O95" s="65"/>
      <c r="P95" s="18"/>
      <c r="Q95" s="18"/>
      <c r="R95" s="18"/>
      <c r="S95" s="18"/>
      <c r="T95" s="18"/>
      <c r="U95" s="65"/>
      <c r="V95" s="65"/>
      <c r="W95" s="18"/>
      <c r="X95" s="18"/>
      <c r="Y95" s="18"/>
      <c r="Z95" s="18"/>
      <c r="AA95" s="18"/>
      <c r="AB95" s="65"/>
      <c r="AC95" s="65"/>
      <c r="AD95" s="19">
        <f t="shared" si="7"/>
        <v>0</v>
      </c>
      <c r="AE95" s="19"/>
      <c r="AF95" s="19"/>
      <c r="AG95" s="19">
        <f>AD95*AL7</f>
        <v>0</v>
      </c>
      <c r="AH95" s="19"/>
      <c r="AI95" s="19"/>
      <c r="AJ95" s="19">
        <f t="shared" si="4"/>
        <v>0</v>
      </c>
      <c r="AK95" s="20">
        <v>4</v>
      </c>
      <c r="AL95" s="20">
        <f t="shared" si="5"/>
        <v>0</v>
      </c>
      <c r="AM95" s="24"/>
      <c r="AN95" s="16">
        <f t="shared" si="3"/>
        <v>0</v>
      </c>
      <c r="AO95" s="17"/>
    </row>
    <row r="96" spans="1:41" ht="11.25" thickBot="1" thickTop="1">
      <c r="A96" s="52" t="s">
        <v>113</v>
      </c>
      <c r="B96" s="18"/>
      <c r="C96" s="18"/>
      <c r="D96" s="18"/>
      <c r="E96" s="18"/>
      <c r="F96" s="18"/>
      <c r="G96" s="65"/>
      <c r="H96" s="65"/>
      <c r="I96" s="18"/>
      <c r="J96" s="18"/>
      <c r="K96" s="18"/>
      <c r="L96" s="18"/>
      <c r="M96" s="18"/>
      <c r="N96" s="65"/>
      <c r="O96" s="65"/>
      <c r="P96" s="18"/>
      <c r="Q96" s="18"/>
      <c r="R96" s="18"/>
      <c r="S96" s="18"/>
      <c r="T96" s="18"/>
      <c r="U96" s="65"/>
      <c r="V96" s="65"/>
      <c r="W96" s="18"/>
      <c r="X96" s="18"/>
      <c r="Y96" s="18"/>
      <c r="Z96" s="18"/>
      <c r="AA96" s="18"/>
      <c r="AB96" s="65"/>
      <c r="AC96" s="65"/>
      <c r="AD96" s="19">
        <f t="shared" si="7"/>
        <v>0</v>
      </c>
      <c r="AE96" s="19"/>
      <c r="AF96" s="19"/>
      <c r="AG96" s="19">
        <f>AD96*AL7</f>
        <v>0</v>
      </c>
      <c r="AH96" s="19"/>
      <c r="AI96" s="19"/>
      <c r="AJ96" s="19">
        <f t="shared" si="4"/>
        <v>0</v>
      </c>
      <c r="AK96" s="20">
        <v>4</v>
      </c>
      <c r="AL96" s="20">
        <f t="shared" si="5"/>
        <v>0</v>
      </c>
      <c r="AM96" s="24"/>
      <c r="AN96" s="16">
        <f t="shared" si="3"/>
        <v>0</v>
      </c>
      <c r="AO96" s="17"/>
    </row>
    <row r="97" spans="1:41" ht="11.25" thickBot="1" thickTop="1">
      <c r="A97" s="54" t="s">
        <v>114</v>
      </c>
      <c r="B97" s="18"/>
      <c r="C97" s="18"/>
      <c r="D97" s="18"/>
      <c r="E97" s="18"/>
      <c r="F97" s="18"/>
      <c r="G97" s="65"/>
      <c r="H97" s="65"/>
      <c r="I97" s="18"/>
      <c r="J97" s="18"/>
      <c r="K97" s="18"/>
      <c r="L97" s="18"/>
      <c r="M97" s="18"/>
      <c r="N97" s="65"/>
      <c r="O97" s="65"/>
      <c r="P97" s="18"/>
      <c r="Q97" s="18"/>
      <c r="R97" s="18"/>
      <c r="S97" s="18"/>
      <c r="T97" s="18"/>
      <c r="U97" s="65"/>
      <c r="V97" s="65"/>
      <c r="W97" s="18"/>
      <c r="X97" s="18"/>
      <c r="Y97" s="18"/>
      <c r="Z97" s="18"/>
      <c r="AA97" s="18"/>
      <c r="AB97" s="65"/>
      <c r="AC97" s="65"/>
      <c r="AD97" s="19">
        <f t="shared" si="7"/>
        <v>0</v>
      </c>
      <c r="AE97" s="19"/>
      <c r="AF97" s="19"/>
      <c r="AG97" s="19">
        <f>AD97*AL7</f>
        <v>0</v>
      </c>
      <c r="AH97" s="19"/>
      <c r="AI97" s="19"/>
      <c r="AJ97" s="19">
        <f t="shared" si="4"/>
        <v>0</v>
      </c>
      <c r="AK97" s="20">
        <v>4</v>
      </c>
      <c r="AL97" s="20">
        <f t="shared" si="5"/>
        <v>0</v>
      </c>
      <c r="AM97" s="24"/>
      <c r="AN97" s="16">
        <f t="shared" si="3"/>
        <v>0</v>
      </c>
      <c r="AO97" s="17"/>
    </row>
    <row r="98" spans="1:41" ht="11.25" thickBot="1" thickTop="1">
      <c r="A98" s="53" t="s">
        <v>115</v>
      </c>
      <c r="B98" s="18"/>
      <c r="C98" s="18"/>
      <c r="D98" s="18"/>
      <c r="E98" s="18"/>
      <c r="F98" s="18"/>
      <c r="G98" s="65"/>
      <c r="H98" s="65"/>
      <c r="I98" s="18"/>
      <c r="J98" s="18"/>
      <c r="K98" s="18"/>
      <c r="L98" s="18"/>
      <c r="M98" s="18"/>
      <c r="N98" s="65"/>
      <c r="O98" s="65"/>
      <c r="P98" s="18"/>
      <c r="Q98" s="18"/>
      <c r="R98" s="18"/>
      <c r="S98" s="18"/>
      <c r="T98" s="18"/>
      <c r="U98" s="65"/>
      <c r="V98" s="65"/>
      <c r="W98" s="18"/>
      <c r="X98" s="18"/>
      <c r="Y98" s="18"/>
      <c r="Z98" s="18"/>
      <c r="AA98" s="18"/>
      <c r="AB98" s="65"/>
      <c r="AC98" s="65"/>
      <c r="AD98" s="19">
        <f t="shared" si="7"/>
        <v>0</v>
      </c>
      <c r="AE98" s="19"/>
      <c r="AF98" s="19"/>
      <c r="AG98" s="19">
        <f>AD98*AL7</f>
        <v>0</v>
      </c>
      <c r="AH98" s="19"/>
      <c r="AI98" s="19"/>
      <c r="AJ98" s="19">
        <f t="shared" si="4"/>
        <v>0</v>
      </c>
      <c r="AK98" s="20">
        <v>4</v>
      </c>
      <c r="AL98" s="20">
        <f t="shared" si="5"/>
        <v>0</v>
      </c>
      <c r="AM98" s="24"/>
      <c r="AN98" s="16">
        <f t="shared" si="3"/>
        <v>0</v>
      </c>
      <c r="AO98" s="17"/>
    </row>
    <row r="99" spans="1:41" ht="11.25" thickBot="1" thickTop="1">
      <c r="A99" s="53" t="s">
        <v>116</v>
      </c>
      <c r="B99" s="18"/>
      <c r="C99" s="18"/>
      <c r="D99" s="18"/>
      <c r="E99" s="18"/>
      <c r="F99" s="18"/>
      <c r="G99" s="65"/>
      <c r="H99" s="65"/>
      <c r="I99" s="18"/>
      <c r="J99" s="18"/>
      <c r="K99" s="18"/>
      <c r="L99" s="18"/>
      <c r="M99" s="18"/>
      <c r="N99" s="65"/>
      <c r="O99" s="65"/>
      <c r="P99" s="18"/>
      <c r="Q99" s="18"/>
      <c r="R99" s="18"/>
      <c r="S99" s="18"/>
      <c r="T99" s="18"/>
      <c r="U99" s="65"/>
      <c r="V99" s="65"/>
      <c r="W99" s="18"/>
      <c r="X99" s="18"/>
      <c r="Y99" s="18"/>
      <c r="Z99" s="18"/>
      <c r="AA99" s="18"/>
      <c r="AB99" s="65"/>
      <c r="AC99" s="65"/>
      <c r="AD99" s="19">
        <f t="shared" si="7"/>
        <v>0</v>
      </c>
      <c r="AE99" s="19"/>
      <c r="AF99" s="19"/>
      <c r="AG99" s="19">
        <f>AD99*AL7</f>
        <v>0</v>
      </c>
      <c r="AH99" s="19"/>
      <c r="AI99" s="19"/>
      <c r="AJ99" s="19">
        <f t="shared" si="4"/>
        <v>0</v>
      </c>
      <c r="AK99" s="20">
        <v>4</v>
      </c>
      <c r="AL99" s="20">
        <f t="shared" si="5"/>
        <v>0</v>
      </c>
      <c r="AM99" s="24"/>
      <c r="AN99" s="16">
        <f t="shared" si="3"/>
        <v>0</v>
      </c>
      <c r="AO99" s="17"/>
    </row>
    <row r="100" spans="1:41" ht="11.25" thickBot="1" thickTop="1">
      <c r="A100" s="53" t="s">
        <v>117</v>
      </c>
      <c r="B100" s="18"/>
      <c r="C100" s="18"/>
      <c r="D100" s="18"/>
      <c r="E100" s="18"/>
      <c r="F100" s="18"/>
      <c r="G100" s="65"/>
      <c r="H100" s="65"/>
      <c r="I100" s="18"/>
      <c r="J100" s="18"/>
      <c r="K100" s="18"/>
      <c r="L100" s="18"/>
      <c r="M100" s="18"/>
      <c r="N100" s="65"/>
      <c r="O100" s="65"/>
      <c r="P100" s="18"/>
      <c r="Q100" s="18"/>
      <c r="R100" s="18"/>
      <c r="S100" s="18"/>
      <c r="T100" s="18"/>
      <c r="U100" s="65"/>
      <c r="V100" s="65"/>
      <c r="W100" s="18"/>
      <c r="X100" s="18"/>
      <c r="Y100" s="18"/>
      <c r="Z100" s="18"/>
      <c r="AA100" s="18"/>
      <c r="AB100" s="65"/>
      <c r="AC100" s="65"/>
      <c r="AD100" s="19">
        <f t="shared" si="7"/>
        <v>0</v>
      </c>
      <c r="AE100" s="19"/>
      <c r="AF100" s="19"/>
      <c r="AG100" s="19">
        <f>AD100*AL7</f>
        <v>0</v>
      </c>
      <c r="AH100" s="19"/>
      <c r="AI100" s="19"/>
      <c r="AJ100" s="19">
        <f t="shared" si="4"/>
        <v>0</v>
      </c>
      <c r="AK100" s="20">
        <v>4</v>
      </c>
      <c r="AL100" s="20">
        <f t="shared" si="5"/>
        <v>0</v>
      </c>
      <c r="AM100" s="24"/>
      <c r="AN100" s="16">
        <f t="shared" si="3"/>
        <v>0</v>
      </c>
      <c r="AO100" s="17"/>
    </row>
    <row r="101" spans="1:41" ht="11.25" thickBot="1" thickTop="1">
      <c r="A101" s="53" t="s">
        <v>118</v>
      </c>
      <c r="B101" s="18"/>
      <c r="C101" s="18"/>
      <c r="D101" s="18"/>
      <c r="E101" s="18"/>
      <c r="F101" s="18"/>
      <c r="G101" s="65"/>
      <c r="H101" s="65"/>
      <c r="I101" s="18"/>
      <c r="J101" s="18"/>
      <c r="K101" s="18"/>
      <c r="L101" s="18"/>
      <c r="M101" s="18"/>
      <c r="N101" s="65"/>
      <c r="O101" s="65"/>
      <c r="P101" s="18"/>
      <c r="Q101" s="18"/>
      <c r="R101" s="18"/>
      <c r="S101" s="18"/>
      <c r="T101" s="18"/>
      <c r="U101" s="65"/>
      <c r="V101" s="65"/>
      <c r="W101" s="18"/>
      <c r="X101" s="18"/>
      <c r="Y101" s="18"/>
      <c r="Z101" s="18"/>
      <c r="AA101" s="18"/>
      <c r="AB101" s="65"/>
      <c r="AC101" s="65"/>
      <c r="AD101" s="19">
        <f t="shared" si="7"/>
        <v>0</v>
      </c>
      <c r="AE101" s="19"/>
      <c r="AF101" s="19"/>
      <c r="AG101" s="19">
        <f>AD101*AL7</f>
        <v>0</v>
      </c>
      <c r="AH101" s="19"/>
      <c r="AI101" s="19"/>
      <c r="AJ101" s="19">
        <f t="shared" si="4"/>
        <v>0</v>
      </c>
      <c r="AK101" s="20">
        <v>4</v>
      </c>
      <c r="AL101" s="20">
        <f t="shared" si="5"/>
        <v>0</v>
      </c>
      <c r="AM101" s="24"/>
      <c r="AN101" s="16">
        <f t="shared" si="3"/>
        <v>0</v>
      </c>
      <c r="AO101" s="17"/>
    </row>
    <row r="102" spans="1:41" ht="11.25" thickBot="1" thickTop="1">
      <c r="A102" s="53" t="s">
        <v>119</v>
      </c>
      <c r="B102" s="18"/>
      <c r="C102" s="18"/>
      <c r="D102" s="18"/>
      <c r="E102" s="18"/>
      <c r="F102" s="18"/>
      <c r="G102" s="65"/>
      <c r="H102" s="65"/>
      <c r="I102" s="18"/>
      <c r="J102" s="18"/>
      <c r="K102" s="18"/>
      <c r="L102" s="18"/>
      <c r="M102" s="18"/>
      <c r="N102" s="65"/>
      <c r="O102" s="65"/>
      <c r="P102" s="18"/>
      <c r="Q102" s="18"/>
      <c r="R102" s="18"/>
      <c r="S102" s="18"/>
      <c r="T102" s="18"/>
      <c r="U102" s="65"/>
      <c r="V102" s="65"/>
      <c r="W102" s="18"/>
      <c r="X102" s="18"/>
      <c r="Y102" s="18"/>
      <c r="Z102" s="18"/>
      <c r="AA102" s="18"/>
      <c r="AB102" s="65"/>
      <c r="AC102" s="65"/>
      <c r="AD102" s="19">
        <f t="shared" si="7"/>
        <v>0</v>
      </c>
      <c r="AE102" s="19"/>
      <c r="AF102" s="19"/>
      <c r="AG102" s="19">
        <f>AD102*AL68</f>
        <v>0</v>
      </c>
      <c r="AH102" s="19"/>
      <c r="AI102" s="19"/>
      <c r="AJ102" s="19">
        <f t="shared" si="4"/>
        <v>0</v>
      </c>
      <c r="AK102" s="20">
        <v>4</v>
      </c>
      <c r="AL102" s="20">
        <f t="shared" si="5"/>
        <v>0</v>
      </c>
      <c r="AM102" s="24"/>
      <c r="AN102" s="16">
        <f t="shared" si="3"/>
        <v>0</v>
      </c>
      <c r="AO102" s="17"/>
    </row>
    <row r="103" spans="1:40" ht="19.5" customHeight="1" thickBot="1" thickTop="1">
      <c r="A103" s="25" t="s">
        <v>27</v>
      </c>
      <c r="B103" s="26">
        <f>COUNT(B13:B102)</f>
        <v>6</v>
      </c>
      <c r="C103" s="26">
        <f aca="true" t="shared" si="8" ref="C103:K103">COUNT(C13:C102)</f>
        <v>6</v>
      </c>
      <c r="D103" s="26">
        <f t="shared" si="8"/>
        <v>6</v>
      </c>
      <c r="E103" s="26">
        <f t="shared" si="8"/>
        <v>6</v>
      </c>
      <c r="F103" s="26">
        <f t="shared" si="8"/>
        <v>6</v>
      </c>
      <c r="G103" s="26">
        <f t="shared" si="8"/>
        <v>4</v>
      </c>
      <c r="H103" s="26">
        <f t="shared" si="8"/>
        <v>4</v>
      </c>
      <c r="I103" s="26">
        <f t="shared" si="8"/>
        <v>6</v>
      </c>
      <c r="J103" s="26">
        <f t="shared" si="8"/>
        <v>6</v>
      </c>
      <c r="K103" s="26">
        <f t="shared" si="8"/>
        <v>6</v>
      </c>
      <c r="L103" s="26">
        <f aca="true" t="shared" si="9" ref="L103:Y103">SUM(L13:L102)</f>
        <v>6</v>
      </c>
      <c r="M103" s="26">
        <f t="shared" si="9"/>
        <v>6</v>
      </c>
      <c r="N103" s="26">
        <f t="shared" si="9"/>
        <v>4</v>
      </c>
      <c r="O103" s="26">
        <f t="shared" si="9"/>
        <v>4</v>
      </c>
      <c r="P103" s="26">
        <f t="shared" si="9"/>
        <v>6</v>
      </c>
      <c r="Q103" s="26">
        <f t="shared" si="9"/>
        <v>6</v>
      </c>
      <c r="R103" s="26">
        <f t="shared" si="9"/>
        <v>6</v>
      </c>
      <c r="S103" s="26">
        <f t="shared" si="9"/>
        <v>6</v>
      </c>
      <c r="T103" s="26">
        <f t="shared" si="9"/>
        <v>6</v>
      </c>
      <c r="U103" s="26">
        <f t="shared" si="9"/>
        <v>4</v>
      </c>
      <c r="V103" s="26">
        <f t="shared" si="9"/>
        <v>4</v>
      </c>
      <c r="W103" s="26">
        <f t="shared" si="9"/>
        <v>6</v>
      </c>
      <c r="X103" s="26">
        <f t="shared" si="9"/>
        <v>6</v>
      </c>
      <c r="Y103" s="26">
        <f t="shared" si="9"/>
        <v>6</v>
      </c>
      <c r="Z103" s="26">
        <f>COUNT(Z13:Z102)</f>
        <v>6</v>
      </c>
      <c r="AA103" s="26">
        <f>COUNT(AA13:AA102)</f>
        <v>6</v>
      </c>
      <c r="AB103" s="26">
        <f>COUNT(AB13:AB102)</f>
        <v>4</v>
      </c>
      <c r="AC103" s="26">
        <f>COUNT(AC13:AC102)</f>
        <v>4</v>
      </c>
      <c r="AD103" s="36">
        <f aca="true" t="shared" si="10" ref="AD103:AJ103">SUM(AD13:AD102)</f>
        <v>152</v>
      </c>
      <c r="AE103" s="26">
        <f t="shared" si="10"/>
        <v>0</v>
      </c>
      <c r="AF103" s="26">
        <f t="shared" si="10"/>
        <v>0</v>
      </c>
      <c r="AG103" s="26">
        <f t="shared" si="10"/>
        <v>1520</v>
      </c>
      <c r="AH103" s="26">
        <f t="shared" si="10"/>
        <v>0</v>
      </c>
      <c r="AI103" s="26" t="e">
        <f t="shared" si="10"/>
        <v>#REF!</v>
      </c>
      <c r="AJ103" s="27">
        <f t="shared" si="10"/>
        <v>1520</v>
      </c>
      <c r="AK103" s="28"/>
      <c r="AL103" s="28">
        <f>SUM(AL13:AL102)</f>
        <v>6080</v>
      </c>
      <c r="AM103" s="28"/>
      <c r="AN103" s="29">
        <f>SUM(AN13:AN102)</f>
        <v>6080</v>
      </c>
    </row>
    <row r="104" spans="1:40" ht="16.5" thickBot="1" thickTop="1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2"/>
      <c r="AE104" s="32"/>
      <c r="AF104" s="32"/>
      <c r="AG104" s="162" t="s">
        <v>29</v>
      </c>
      <c r="AH104" s="162"/>
      <c r="AI104" s="162"/>
      <c r="AJ104" s="162"/>
      <c r="AK104" s="162"/>
      <c r="AL104" s="162"/>
      <c r="AM104" s="40">
        <v>1</v>
      </c>
      <c r="AN104" s="41">
        <f>AN103-(AN103*5%)</f>
        <v>5776</v>
      </c>
    </row>
    <row r="105" spans="1:40" ht="16.5" thickBot="1" thickTop="1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2"/>
      <c r="AE105" s="32"/>
      <c r="AF105" s="32"/>
      <c r="AG105" s="158" t="s">
        <v>222</v>
      </c>
      <c r="AH105" s="158"/>
      <c r="AI105" s="158"/>
      <c r="AJ105" s="158"/>
      <c r="AK105" s="158"/>
      <c r="AL105" s="158"/>
      <c r="AM105" s="40"/>
      <c r="AN105" s="43">
        <f>AN103-(AN103*15%)</f>
        <v>5168</v>
      </c>
    </row>
    <row r="106" spans="1:40" ht="16.5" thickBot="1" thickTop="1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2"/>
      <c r="AE106" s="32"/>
      <c r="AF106" s="32"/>
      <c r="AG106" s="158" t="s">
        <v>223</v>
      </c>
      <c r="AH106" s="158"/>
      <c r="AI106" s="158"/>
      <c r="AJ106" s="158"/>
      <c r="AK106" s="158"/>
      <c r="AL106" s="158"/>
      <c r="AM106" s="40"/>
      <c r="AN106" s="43">
        <f>AN103-(AN103*20%)</f>
        <v>4864</v>
      </c>
    </row>
    <row r="107" spans="1:40" ht="16.5" thickBot="1" thickTop="1">
      <c r="A107" s="33"/>
      <c r="B107" s="5"/>
      <c r="C107" s="5"/>
      <c r="D107" s="5"/>
      <c r="E107" s="5"/>
      <c r="F107" s="5"/>
      <c r="G107" s="5"/>
      <c r="H107" s="5"/>
      <c r="I107" s="5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4"/>
      <c r="AE107" s="34"/>
      <c r="AF107" s="34"/>
      <c r="AG107" s="158" t="s">
        <v>224</v>
      </c>
      <c r="AH107" s="158"/>
      <c r="AI107" s="158"/>
      <c r="AJ107" s="158"/>
      <c r="AK107" s="158"/>
      <c r="AL107" s="158"/>
      <c r="AM107" s="42">
        <v>0</v>
      </c>
      <c r="AN107" s="43">
        <f>AN103-(AN103*25%)</f>
        <v>4560</v>
      </c>
    </row>
    <row r="108" ht="13.5" thickTop="1"/>
  </sheetData>
  <sheetProtection selectLockedCells="1" selectUnlockedCells="1"/>
  <mergeCells count="33">
    <mergeCell ref="AG107:AL107"/>
    <mergeCell ref="AL8:AM8"/>
    <mergeCell ref="AD8:AK8"/>
    <mergeCell ref="AJ10:AJ12"/>
    <mergeCell ref="AK10:AK12"/>
    <mergeCell ref="AG104:AL104"/>
    <mergeCell ref="AL10:AL12"/>
    <mergeCell ref="AM10:AM12"/>
    <mergeCell ref="B8:J8"/>
    <mergeCell ref="AL9:AM9"/>
    <mergeCell ref="AD9:AK9"/>
    <mergeCell ref="B9:J9"/>
    <mergeCell ref="AG105:AL105"/>
    <mergeCell ref="AG106:AL106"/>
    <mergeCell ref="B7:J7"/>
    <mergeCell ref="AD7:AK7"/>
    <mergeCell ref="AL7:AM7"/>
    <mergeCell ref="AG1:AN1"/>
    <mergeCell ref="A2:AN2"/>
    <mergeCell ref="B5:J5"/>
    <mergeCell ref="AD5:AK6"/>
    <mergeCell ref="AL5:AM6"/>
    <mergeCell ref="AN5:AN6"/>
    <mergeCell ref="B6:J6"/>
    <mergeCell ref="AN10:AN12"/>
    <mergeCell ref="AH10:AH12"/>
    <mergeCell ref="AI10:AI12"/>
    <mergeCell ref="A10:A12"/>
    <mergeCell ref="B10:Z10"/>
    <mergeCell ref="AF10:AF12"/>
    <mergeCell ref="AG10:AG12"/>
    <mergeCell ref="AD10:AD12"/>
    <mergeCell ref="AE10:AE12"/>
  </mergeCells>
  <printOptions/>
  <pageMargins left="0.15" right="0.14" top="0.15" bottom="0.14" header="0.15" footer="0.14"/>
  <pageSetup horizontalDpi="300" verticalDpi="300" orientation="landscape" paperSize="9" scale="5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5"/>
  <sheetViews>
    <sheetView zoomScalePageLayoutView="0" workbookViewId="0" topLeftCell="A5">
      <pane xSplit="1" ySplit="5" topLeftCell="B10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AN104" sqref="AN104"/>
    </sheetView>
  </sheetViews>
  <sheetFormatPr defaultColWidth="9.50390625" defaultRowHeight="12.75"/>
  <cols>
    <col min="1" max="1" width="19.625" style="1" bestFit="1" customWidth="1"/>
    <col min="2" max="29" width="3.00390625" style="2" customWidth="1"/>
    <col min="30" max="30" width="6.00390625" style="2" customWidth="1"/>
    <col min="31" max="31" width="6.00390625" style="2" hidden="1" customWidth="1"/>
    <col min="32" max="32" width="18.125" style="2" hidden="1" customWidth="1"/>
    <col min="33" max="33" width="6.00390625" style="2" customWidth="1"/>
    <col min="34" max="34" width="6.00390625" style="2" hidden="1" customWidth="1"/>
    <col min="35" max="35" width="16.50390625" style="2" hidden="1" customWidth="1"/>
    <col min="36" max="36" width="9.625" style="2" customWidth="1"/>
    <col min="37" max="37" width="22.125" style="2" customWidth="1"/>
    <col min="38" max="38" width="9.375" style="2" bestFit="1" customWidth="1"/>
    <col min="39" max="39" width="9.875" style="2" hidden="1" customWidth="1"/>
    <col min="40" max="40" width="24.50390625" style="3" bestFit="1" customWidth="1"/>
    <col min="41" max="41" width="255.625" style="4" bestFit="1" customWidth="1"/>
    <col min="42" max="42" width="12.50390625" style="4" customWidth="1"/>
    <col min="43" max="43" width="12.625" style="4" customWidth="1"/>
    <col min="44" max="44" width="12.875" style="4" customWidth="1"/>
    <col min="45" max="45" width="15.50390625" style="4" customWidth="1"/>
    <col min="46" max="46" width="14.00390625" style="4" customWidth="1"/>
    <col min="47" max="16384" width="9.50390625" style="4" customWidth="1"/>
  </cols>
  <sheetData>
    <row r="1" spans="1:40" s="7" customFormat="1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36" t="s">
        <v>0</v>
      </c>
      <c r="AH1" s="136"/>
      <c r="AI1" s="136"/>
      <c r="AJ1" s="136"/>
      <c r="AK1" s="136"/>
      <c r="AL1" s="136"/>
      <c r="AM1" s="136"/>
      <c r="AN1" s="136"/>
    </row>
    <row r="2" spans="1:40" s="7" customFormat="1" ht="12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</row>
    <row r="3" spans="1:40" s="7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7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3" customFormat="1" ht="12.75" customHeight="1">
      <c r="A5" s="8" t="s">
        <v>2</v>
      </c>
      <c r="B5" s="138"/>
      <c r="C5" s="139"/>
      <c r="D5" s="139"/>
      <c r="E5" s="139"/>
      <c r="F5" s="139"/>
      <c r="G5" s="139"/>
      <c r="H5" s="139"/>
      <c r="I5" s="139"/>
      <c r="J5" s="140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9"/>
      <c r="AA5" s="9"/>
      <c r="AB5" s="9"/>
      <c r="AC5" s="9"/>
      <c r="AD5" s="141"/>
      <c r="AE5" s="142"/>
      <c r="AF5" s="142"/>
      <c r="AG5" s="142"/>
      <c r="AH5" s="142"/>
      <c r="AI5" s="142"/>
      <c r="AJ5" s="142"/>
      <c r="AK5" s="143"/>
      <c r="AL5" s="141" t="s">
        <v>3</v>
      </c>
      <c r="AM5" s="143"/>
      <c r="AN5" s="147" t="s">
        <v>4</v>
      </c>
    </row>
    <row r="6" spans="1:40" s="3" customFormat="1" ht="15" customHeight="1">
      <c r="A6" s="8" t="s">
        <v>5</v>
      </c>
      <c r="B6" s="130"/>
      <c r="C6" s="131"/>
      <c r="D6" s="131"/>
      <c r="E6" s="131"/>
      <c r="F6" s="131"/>
      <c r="G6" s="131"/>
      <c r="H6" s="131"/>
      <c r="I6" s="131"/>
      <c r="J6" s="13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9"/>
      <c r="AA6" s="9"/>
      <c r="AB6" s="9"/>
      <c r="AC6" s="9"/>
      <c r="AD6" s="144"/>
      <c r="AE6" s="145"/>
      <c r="AF6" s="145"/>
      <c r="AG6" s="145"/>
      <c r="AH6" s="145"/>
      <c r="AI6" s="145"/>
      <c r="AJ6" s="145"/>
      <c r="AK6" s="146"/>
      <c r="AL6" s="144"/>
      <c r="AM6" s="146"/>
      <c r="AN6" s="148"/>
    </row>
    <row r="7" spans="1:40" s="3" customFormat="1" ht="13.5">
      <c r="A7" s="8" t="s">
        <v>6</v>
      </c>
      <c r="B7" s="130"/>
      <c r="C7" s="131"/>
      <c r="D7" s="131"/>
      <c r="E7" s="131"/>
      <c r="F7" s="131"/>
      <c r="G7" s="131"/>
      <c r="H7" s="131"/>
      <c r="I7" s="131"/>
      <c r="J7" s="13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9"/>
      <c r="AA7" s="9"/>
      <c r="AB7" s="9"/>
      <c r="AC7" s="9"/>
      <c r="AD7" s="133"/>
      <c r="AE7" s="134"/>
      <c r="AF7" s="134"/>
      <c r="AG7" s="134"/>
      <c r="AH7" s="134"/>
      <c r="AI7" s="134"/>
      <c r="AJ7" s="134"/>
      <c r="AK7" s="135"/>
      <c r="AL7" s="133">
        <v>10</v>
      </c>
      <c r="AM7" s="135"/>
      <c r="AN7" s="10">
        <v>1</v>
      </c>
    </row>
    <row r="8" spans="1:40" s="3" customFormat="1" ht="15" customHeight="1">
      <c r="A8" s="8" t="s">
        <v>7</v>
      </c>
      <c r="B8" s="149"/>
      <c r="C8" s="150"/>
      <c r="D8" s="150"/>
      <c r="E8" s="150"/>
      <c r="F8" s="150"/>
      <c r="G8" s="150"/>
      <c r="H8" s="150"/>
      <c r="I8" s="150"/>
      <c r="J8" s="151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11"/>
      <c r="AA8" s="11"/>
      <c r="AB8" s="11"/>
      <c r="AC8" s="11"/>
      <c r="AD8" s="133"/>
      <c r="AE8" s="134"/>
      <c r="AF8" s="134"/>
      <c r="AG8" s="134"/>
      <c r="AH8" s="134"/>
      <c r="AI8" s="134"/>
      <c r="AJ8" s="134"/>
      <c r="AK8" s="135"/>
      <c r="AL8" s="152"/>
      <c r="AM8" s="153"/>
      <c r="AN8" s="10">
        <v>1</v>
      </c>
    </row>
    <row r="9" spans="1:40" s="3" customFormat="1" ht="15" customHeight="1" thickBot="1">
      <c r="A9" s="12" t="s">
        <v>8</v>
      </c>
      <c r="B9" s="155"/>
      <c r="C9" s="156"/>
      <c r="D9" s="156"/>
      <c r="E9" s="156"/>
      <c r="F9" s="156"/>
      <c r="G9" s="156"/>
      <c r="H9" s="156"/>
      <c r="I9" s="156"/>
      <c r="J9" s="15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9"/>
      <c r="AA9" s="9"/>
      <c r="AB9" s="9"/>
      <c r="AC9" s="9"/>
      <c r="AD9" s="152"/>
      <c r="AE9" s="154"/>
      <c r="AF9" s="154"/>
      <c r="AG9" s="154"/>
      <c r="AH9" s="154"/>
      <c r="AI9" s="154"/>
      <c r="AJ9" s="154"/>
      <c r="AK9" s="153"/>
      <c r="AL9" s="152"/>
      <c r="AM9" s="153"/>
      <c r="AN9" s="10">
        <v>1</v>
      </c>
    </row>
    <row r="10" spans="1:40" s="3" customFormat="1" ht="12.75" customHeight="1" thickBot="1" thickTop="1">
      <c r="A10" s="123" t="s">
        <v>9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35"/>
      <c r="AB10" s="35"/>
      <c r="AC10" s="35"/>
      <c r="AD10" s="126" t="s">
        <v>28</v>
      </c>
      <c r="AE10" s="129" t="s">
        <v>10</v>
      </c>
      <c r="AF10" s="123" t="s">
        <v>11</v>
      </c>
      <c r="AG10" s="123" t="s">
        <v>12</v>
      </c>
      <c r="AH10" s="123" t="s">
        <v>13</v>
      </c>
      <c r="AI10" s="123" t="s">
        <v>14</v>
      </c>
      <c r="AJ10" s="159" t="s">
        <v>15</v>
      </c>
      <c r="AK10" s="123" t="s">
        <v>16</v>
      </c>
      <c r="AL10" s="123" t="s">
        <v>17</v>
      </c>
      <c r="AM10" s="123" t="s">
        <v>18</v>
      </c>
      <c r="AN10" s="123" t="s">
        <v>19</v>
      </c>
    </row>
    <row r="11" spans="1:40" s="3" customFormat="1" ht="14.25" thickBot="1" thickTop="1">
      <c r="A11" s="123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4">
        <v>13</v>
      </c>
      <c r="O11" s="14">
        <v>14</v>
      </c>
      <c r="P11" s="14">
        <v>15</v>
      </c>
      <c r="Q11" s="14">
        <v>16</v>
      </c>
      <c r="R11" s="14">
        <v>17</v>
      </c>
      <c r="S11" s="14">
        <v>18</v>
      </c>
      <c r="T11" s="14">
        <v>19</v>
      </c>
      <c r="U11" s="14">
        <v>20</v>
      </c>
      <c r="V11" s="14">
        <v>21</v>
      </c>
      <c r="W11" s="14">
        <v>22</v>
      </c>
      <c r="X11" s="14">
        <v>23</v>
      </c>
      <c r="Y11" s="14">
        <v>24</v>
      </c>
      <c r="Z11" s="14">
        <v>25</v>
      </c>
      <c r="AA11" s="14">
        <v>26</v>
      </c>
      <c r="AB11" s="14">
        <v>27</v>
      </c>
      <c r="AC11" s="14">
        <v>28</v>
      </c>
      <c r="AD11" s="127"/>
      <c r="AE11" s="129"/>
      <c r="AF11" s="123"/>
      <c r="AG11" s="123"/>
      <c r="AH11" s="123"/>
      <c r="AI11" s="123"/>
      <c r="AJ11" s="160"/>
      <c r="AK11" s="123"/>
      <c r="AL11" s="123"/>
      <c r="AM11" s="123"/>
      <c r="AN11" s="123"/>
    </row>
    <row r="12" spans="1:40" s="3" customFormat="1" ht="14.25" thickBot="1" thickTop="1">
      <c r="A12" s="123"/>
      <c r="B12" s="15" t="s">
        <v>25</v>
      </c>
      <c r="C12" s="15" t="s">
        <v>26</v>
      </c>
      <c r="D12" s="15" t="s">
        <v>20</v>
      </c>
      <c r="E12" s="15" t="s">
        <v>21</v>
      </c>
      <c r="F12" s="15" t="s">
        <v>22</v>
      </c>
      <c r="G12" s="15" t="s">
        <v>23</v>
      </c>
      <c r="H12" s="15" t="s">
        <v>24</v>
      </c>
      <c r="I12" s="15" t="s">
        <v>25</v>
      </c>
      <c r="J12" s="15" t="s">
        <v>26</v>
      </c>
      <c r="K12" s="15" t="s">
        <v>20</v>
      </c>
      <c r="L12" s="15" t="s">
        <v>21</v>
      </c>
      <c r="M12" s="15" t="s">
        <v>22</v>
      </c>
      <c r="N12" s="15" t="s">
        <v>23</v>
      </c>
      <c r="O12" s="15" t="s">
        <v>24</v>
      </c>
      <c r="P12" s="15" t="s">
        <v>25</v>
      </c>
      <c r="Q12" s="15" t="s">
        <v>26</v>
      </c>
      <c r="R12" s="15" t="s">
        <v>20</v>
      </c>
      <c r="S12" s="15" t="s">
        <v>21</v>
      </c>
      <c r="T12" s="15" t="s">
        <v>22</v>
      </c>
      <c r="U12" s="15" t="s">
        <v>23</v>
      </c>
      <c r="V12" s="15" t="s">
        <v>24</v>
      </c>
      <c r="W12" s="15" t="s">
        <v>25</v>
      </c>
      <c r="X12" s="15" t="s">
        <v>26</v>
      </c>
      <c r="Y12" s="15" t="s">
        <v>20</v>
      </c>
      <c r="Z12" s="15" t="s">
        <v>21</v>
      </c>
      <c r="AA12" s="15" t="s">
        <v>22</v>
      </c>
      <c r="AB12" s="15" t="s">
        <v>23</v>
      </c>
      <c r="AC12" s="15" t="s">
        <v>24</v>
      </c>
      <c r="AD12" s="128"/>
      <c r="AE12" s="129"/>
      <c r="AF12" s="123"/>
      <c r="AG12" s="123"/>
      <c r="AH12" s="123"/>
      <c r="AI12" s="123"/>
      <c r="AJ12" s="161"/>
      <c r="AK12" s="123"/>
      <c r="AL12" s="123"/>
      <c r="AM12" s="123"/>
      <c r="AN12" s="123"/>
    </row>
    <row r="13" spans="1:41" ht="14.25" customHeight="1" thickBot="1" thickTop="1">
      <c r="A13" s="55" t="s">
        <v>120</v>
      </c>
      <c r="B13" s="18">
        <v>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9">
        <f aca="true" t="shared" si="0" ref="AD13:AD44">COUNTIF(A13:AC13,1)</f>
        <v>28</v>
      </c>
      <c r="AE13" s="19">
        <f aca="true" t="shared" si="1" ref="AE13:AE36">COUNTIF(B13:AC13,2)</f>
        <v>0</v>
      </c>
      <c r="AF13" s="19">
        <f aca="true" t="shared" si="2" ref="AF13:AF29">COUNTIF(B13:Z13,3)</f>
        <v>0</v>
      </c>
      <c r="AG13" s="19">
        <f>AD13*AL7</f>
        <v>280</v>
      </c>
      <c r="AH13" s="19">
        <f>AE13*AL8</f>
        <v>0</v>
      </c>
      <c r="AI13" s="19">
        <f>AF13*AL9</f>
        <v>0</v>
      </c>
      <c r="AJ13" s="19">
        <f aca="true" t="shared" si="3" ref="AJ13:AJ44">AG13</f>
        <v>280</v>
      </c>
      <c r="AK13" s="20">
        <v>4</v>
      </c>
      <c r="AL13" s="20">
        <f aca="true" t="shared" si="4" ref="AL13:AL44">(AK13*AJ13)</f>
        <v>1120</v>
      </c>
      <c r="AM13" s="21">
        <v>0</v>
      </c>
      <c r="AN13" s="16">
        <f aca="true" t="shared" si="5" ref="AN13:AN44">AL13*(1+AM13)</f>
        <v>1120</v>
      </c>
      <c r="AO13" s="17"/>
    </row>
    <row r="14" spans="1:41" s="3" customFormat="1" ht="12.75" customHeight="1" thickBot="1" thickTop="1">
      <c r="A14" s="44" t="s">
        <v>121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>
        <f t="shared" si="0"/>
        <v>0</v>
      </c>
      <c r="AE14" s="19">
        <f t="shared" si="1"/>
        <v>0</v>
      </c>
      <c r="AF14" s="19">
        <f t="shared" si="2"/>
        <v>0</v>
      </c>
      <c r="AG14" s="19">
        <f>AD14*AL7</f>
        <v>0</v>
      </c>
      <c r="AH14" s="19">
        <f>AE14*AL8</f>
        <v>0</v>
      </c>
      <c r="AI14" s="19">
        <f>AF14*AL9</f>
        <v>0</v>
      </c>
      <c r="AJ14" s="19">
        <f t="shared" si="3"/>
        <v>0</v>
      </c>
      <c r="AK14" s="20">
        <v>4</v>
      </c>
      <c r="AL14" s="20">
        <f t="shared" si="4"/>
        <v>0</v>
      </c>
      <c r="AM14" s="21">
        <v>0</v>
      </c>
      <c r="AN14" s="16">
        <f t="shared" si="5"/>
        <v>0</v>
      </c>
      <c r="AO14" s="17"/>
    </row>
    <row r="15" spans="1:41" s="3" customFormat="1" ht="14.25" thickBot="1" thickTop="1">
      <c r="A15" s="44" t="s">
        <v>122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>
        <f t="shared" si="0"/>
        <v>0</v>
      </c>
      <c r="AE15" s="19">
        <f t="shared" si="1"/>
        <v>0</v>
      </c>
      <c r="AF15" s="19">
        <f t="shared" si="2"/>
        <v>0</v>
      </c>
      <c r="AG15" s="19">
        <f>AD15*AL7</f>
        <v>0</v>
      </c>
      <c r="AH15" s="19">
        <f>AE15*AL8</f>
        <v>0</v>
      </c>
      <c r="AI15" s="19">
        <f>AF15*AL9</f>
        <v>0</v>
      </c>
      <c r="AJ15" s="19">
        <f t="shared" si="3"/>
        <v>0</v>
      </c>
      <c r="AK15" s="20">
        <v>4</v>
      </c>
      <c r="AL15" s="20">
        <f t="shared" si="4"/>
        <v>0</v>
      </c>
      <c r="AM15" s="21">
        <v>0</v>
      </c>
      <c r="AN15" s="16">
        <f t="shared" si="5"/>
        <v>0</v>
      </c>
      <c r="AO15" s="17"/>
    </row>
    <row r="16" spans="1:41" s="3" customFormat="1" ht="14.25" thickBot="1" thickTop="1">
      <c r="A16" s="44" t="s">
        <v>123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>
        <f t="shared" si="0"/>
        <v>0</v>
      </c>
      <c r="AE16" s="19">
        <f t="shared" si="1"/>
        <v>0</v>
      </c>
      <c r="AF16" s="19">
        <f t="shared" si="2"/>
        <v>0</v>
      </c>
      <c r="AG16" s="19">
        <f>AD16*AL7</f>
        <v>0</v>
      </c>
      <c r="AH16" s="19">
        <f>AE16*AL8</f>
        <v>0</v>
      </c>
      <c r="AI16" s="19" t="e">
        <f>AF16*#REF!</f>
        <v>#REF!</v>
      </c>
      <c r="AJ16" s="19">
        <f t="shared" si="3"/>
        <v>0</v>
      </c>
      <c r="AK16" s="20">
        <v>4</v>
      </c>
      <c r="AL16" s="20">
        <f t="shared" si="4"/>
        <v>0</v>
      </c>
      <c r="AM16" s="21">
        <v>0</v>
      </c>
      <c r="AN16" s="16">
        <f t="shared" si="5"/>
        <v>0</v>
      </c>
      <c r="AO16" s="17"/>
    </row>
    <row r="17" spans="1:41" s="3" customFormat="1" ht="12.75" customHeight="1" thickBot="1" thickTop="1">
      <c r="A17" s="44" t="s">
        <v>124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>
        <f t="shared" si="0"/>
        <v>0</v>
      </c>
      <c r="AE17" s="19">
        <f t="shared" si="1"/>
        <v>0</v>
      </c>
      <c r="AF17" s="19">
        <f t="shared" si="2"/>
        <v>0</v>
      </c>
      <c r="AG17" s="19">
        <f>AD17*AL7</f>
        <v>0</v>
      </c>
      <c r="AH17" s="19">
        <f>AE17*AL8</f>
        <v>0</v>
      </c>
      <c r="AI17" s="19">
        <f>AF17*AL9</f>
        <v>0</v>
      </c>
      <c r="AJ17" s="19">
        <f t="shared" si="3"/>
        <v>0</v>
      </c>
      <c r="AK17" s="20">
        <v>4</v>
      </c>
      <c r="AL17" s="20">
        <f t="shared" si="4"/>
        <v>0</v>
      </c>
      <c r="AM17" s="21">
        <v>0</v>
      </c>
      <c r="AN17" s="16">
        <f t="shared" si="5"/>
        <v>0</v>
      </c>
      <c r="AO17" s="17"/>
    </row>
    <row r="18" spans="1:41" s="3" customFormat="1" ht="14.25" thickBot="1" thickTop="1">
      <c r="A18" s="44" t="s">
        <v>125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>
        <f t="shared" si="0"/>
        <v>0</v>
      </c>
      <c r="AE18" s="19">
        <f t="shared" si="1"/>
        <v>0</v>
      </c>
      <c r="AF18" s="19">
        <f t="shared" si="2"/>
        <v>0</v>
      </c>
      <c r="AG18" s="19">
        <f>AD18*AL7</f>
        <v>0</v>
      </c>
      <c r="AH18" s="19">
        <f>AE18*AL8</f>
        <v>0</v>
      </c>
      <c r="AI18" s="19">
        <f>AF18*AL9</f>
        <v>0</v>
      </c>
      <c r="AJ18" s="19">
        <f t="shared" si="3"/>
        <v>0</v>
      </c>
      <c r="AK18" s="20">
        <v>4</v>
      </c>
      <c r="AL18" s="20">
        <f t="shared" si="4"/>
        <v>0</v>
      </c>
      <c r="AM18" s="21">
        <v>0</v>
      </c>
      <c r="AN18" s="16">
        <f t="shared" si="5"/>
        <v>0</v>
      </c>
      <c r="AO18" s="17"/>
    </row>
    <row r="19" spans="1:41" s="3" customFormat="1" ht="14.25" thickBot="1" thickTop="1">
      <c r="A19" s="44" t="s">
        <v>126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>
        <f t="shared" si="0"/>
        <v>0</v>
      </c>
      <c r="AE19" s="19">
        <f t="shared" si="1"/>
        <v>0</v>
      </c>
      <c r="AF19" s="22">
        <f t="shared" si="2"/>
        <v>0</v>
      </c>
      <c r="AG19" s="22">
        <f>AD19*AL7</f>
        <v>0</v>
      </c>
      <c r="AH19" s="22">
        <f>AE19*AL8</f>
        <v>0</v>
      </c>
      <c r="AI19" s="22">
        <f>AF19*AL9</f>
        <v>0</v>
      </c>
      <c r="AJ19" s="19">
        <f t="shared" si="3"/>
        <v>0</v>
      </c>
      <c r="AK19" s="20">
        <v>4</v>
      </c>
      <c r="AL19" s="20">
        <f t="shared" si="4"/>
        <v>0</v>
      </c>
      <c r="AM19" s="23">
        <v>0</v>
      </c>
      <c r="AN19" s="16">
        <f t="shared" si="5"/>
        <v>0</v>
      </c>
      <c r="AO19" s="17"/>
    </row>
    <row r="20" spans="1:41" s="3" customFormat="1" ht="14.25" thickBot="1" thickTop="1">
      <c r="A20" s="44" t="s">
        <v>127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>
        <f t="shared" si="0"/>
        <v>0</v>
      </c>
      <c r="AE20" s="19">
        <f t="shared" si="1"/>
        <v>0</v>
      </c>
      <c r="AF20" s="19">
        <f t="shared" si="2"/>
        <v>0</v>
      </c>
      <c r="AG20" s="19">
        <f>AD20*AL7</f>
        <v>0</v>
      </c>
      <c r="AH20" s="19">
        <f>AE20*AL8</f>
        <v>0</v>
      </c>
      <c r="AI20" s="19">
        <f>AF20*AL9</f>
        <v>0</v>
      </c>
      <c r="AJ20" s="19">
        <f t="shared" si="3"/>
        <v>0</v>
      </c>
      <c r="AK20" s="20">
        <v>4</v>
      </c>
      <c r="AL20" s="20">
        <f t="shared" si="4"/>
        <v>0</v>
      </c>
      <c r="AM20" s="24">
        <v>0</v>
      </c>
      <c r="AN20" s="16">
        <f t="shared" si="5"/>
        <v>0</v>
      </c>
      <c r="AO20" s="17"/>
    </row>
    <row r="21" spans="1:41" ht="11.25" thickBot="1" thickTop="1">
      <c r="A21" s="44" t="s">
        <v>128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>
        <f t="shared" si="0"/>
        <v>0</v>
      </c>
      <c r="AE21" s="19">
        <f t="shared" si="1"/>
        <v>0</v>
      </c>
      <c r="AF21" s="19">
        <f t="shared" si="2"/>
        <v>0</v>
      </c>
      <c r="AG21" s="19">
        <f>AD21*AL7</f>
        <v>0</v>
      </c>
      <c r="AH21" s="19">
        <f>AE21*AL8</f>
        <v>0</v>
      </c>
      <c r="AI21" s="19">
        <f>AF21*AL9</f>
        <v>0</v>
      </c>
      <c r="AJ21" s="19">
        <f t="shared" si="3"/>
        <v>0</v>
      </c>
      <c r="AK21" s="20">
        <v>4</v>
      </c>
      <c r="AL21" s="20">
        <f t="shared" si="4"/>
        <v>0</v>
      </c>
      <c r="AM21" s="24">
        <v>0</v>
      </c>
      <c r="AN21" s="16">
        <f t="shared" si="5"/>
        <v>0</v>
      </c>
      <c r="AO21" s="17"/>
    </row>
    <row r="22" spans="1:41" ht="11.25" thickBot="1" thickTop="1">
      <c r="A22" s="44" t="s">
        <v>129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>
        <f t="shared" si="0"/>
        <v>0</v>
      </c>
      <c r="AE22" s="19">
        <f t="shared" si="1"/>
        <v>0</v>
      </c>
      <c r="AF22" s="19">
        <f t="shared" si="2"/>
        <v>0</v>
      </c>
      <c r="AG22" s="19">
        <f>AD22*AL7</f>
        <v>0</v>
      </c>
      <c r="AH22" s="19">
        <f>AE22*AL8</f>
        <v>0</v>
      </c>
      <c r="AI22" s="19">
        <f>AF22*AL9</f>
        <v>0</v>
      </c>
      <c r="AJ22" s="19">
        <f t="shared" si="3"/>
        <v>0</v>
      </c>
      <c r="AK22" s="20">
        <v>4</v>
      </c>
      <c r="AL22" s="20">
        <f t="shared" si="4"/>
        <v>0</v>
      </c>
      <c r="AM22" s="24">
        <v>0</v>
      </c>
      <c r="AN22" s="16">
        <f t="shared" si="5"/>
        <v>0</v>
      </c>
      <c r="AO22" s="17"/>
    </row>
    <row r="23" spans="1:41" ht="11.25" thickBot="1" thickTop="1">
      <c r="A23" s="44" t="s">
        <v>130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>
        <f t="shared" si="0"/>
        <v>0</v>
      </c>
      <c r="AE23" s="19">
        <f t="shared" si="1"/>
        <v>0</v>
      </c>
      <c r="AF23" s="19">
        <f t="shared" si="2"/>
        <v>0</v>
      </c>
      <c r="AG23" s="19">
        <f>AD23*AL7</f>
        <v>0</v>
      </c>
      <c r="AH23" s="19">
        <f>AE23*AL8</f>
        <v>0</v>
      </c>
      <c r="AI23" s="19">
        <f>AF23*AL9</f>
        <v>0</v>
      </c>
      <c r="AJ23" s="19">
        <f t="shared" si="3"/>
        <v>0</v>
      </c>
      <c r="AK23" s="20">
        <v>4</v>
      </c>
      <c r="AL23" s="20">
        <f t="shared" si="4"/>
        <v>0</v>
      </c>
      <c r="AM23" s="24">
        <v>0</v>
      </c>
      <c r="AN23" s="16">
        <f t="shared" si="5"/>
        <v>0</v>
      </c>
      <c r="AO23" s="17"/>
    </row>
    <row r="24" spans="1:41" ht="11.25" thickBot="1" thickTop="1">
      <c r="A24" s="44" t="s">
        <v>131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>
        <f t="shared" si="0"/>
        <v>0</v>
      </c>
      <c r="AE24" s="19">
        <f t="shared" si="1"/>
        <v>0</v>
      </c>
      <c r="AF24" s="19">
        <f t="shared" si="2"/>
        <v>0</v>
      </c>
      <c r="AG24" s="19">
        <f>AD24*AL7</f>
        <v>0</v>
      </c>
      <c r="AH24" s="19">
        <f>AE24*AL8</f>
        <v>0</v>
      </c>
      <c r="AI24" s="19">
        <f>AF24*AL9</f>
        <v>0</v>
      </c>
      <c r="AJ24" s="19">
        <f t="shared" si="3"/>
        <v>0</v>
      </c>
      <c r="AK24" s="20">
        <v>4</v>
      </c>
      <c r="AL24" s="20">
        <f t="shared" si="4"/>
        <v>0</v>
      </c>
      <c r="AM24" s="24">
        <v>0</v>
      </c>
      <c r="AN24" s="16">
        <f t="shared" si="5"/>
        <v>0</v>
      </c>
      <c r="AO24" s="17"/>
    </row>
    <row r="25" spans="1:41" ht="11.25" thickBot="1" thickTop="1">
      <c r="A25" s="44" t="s">
        <v>132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9">
        <f t="shared" si="0"/>
        <v>0</v>
      </c>
      <c r="AE25" s="19">
        <f t="shared" si="1"/>
        <v>0</v>
      </c>
      <c r="AF25" s="19">
        <f t="shared" si="2"/>
        <v>0</v>
      </c>
      <c r="AG25" s="19">
        <f>AD25*AL7</f>
        <v>0</v>
      </c>
      <c r="AH25" s="19">
        <f>AE25*AL8</f>
        <v>0</v>
      </c>
      <c r="AI25" s="19">
        <f>AF25*AL9</f>
        <v>0</v>
      </c>
      <c r="AJ25" s="19">
        <f t="shared" si="3"/>
        <v>0</v>
      </c>
      <c r="AK25" s="20">
        <v>4</v>
      </c>
      <c r="AL25" s="20">
        <f t="shared" si="4"/>
        <v>0</v>
      </c>
      <c r="AM25" s="24">
        <v>0</v>
      </c>
      <c r="AN25" s="16">
        <f t="shared" si="5"/>
        <v>0</v>
      </c>
      <c r="AO25" s="17"/>
    </row>
    <row r="26" spans="1:41" ht="11.25" thickBot="1" thickTop="1">
      <c r="A26" s="44" t="s">
        <v>133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>
        <f t="shared" si="0"/>
        <v>0</v>
      </c>
      <c r="AE26" s="19">
        <f t="shared" si="1"/>
        <v>0</v>
      </c>
      <c r="AF26" s="19">
        <f t="shared" si="2"/>
        <v>0</v>
      </c>
      <c r="AG26" s="19">
        <f>AD26*AL7</f>
        <v>0</v>
      </c>
      <c r="AH26" s="19">
        <f>AE26*AL8</f>
        <v>0</v>
      </c>
      <c r="AI26" s="19">
        <f>AF26*AL9</f>
        <v>0</v>
      </c>
      <c r="AJ26" s="19">
        <f t="shared" si="3"/>
        <v>0</v>
      </c>
      <c r="AK26" s="20">
        <v>4</v>
      </c>
      <c r="AL26" s="20">
        <f t="shared" si="4"/>
        <v>0</v>
      </c>
      <c r="AM26" s="24">
        <v>0</v>
      </c>
      <c r="AN26" s="16">
        <f t="shared" si="5"/>
        <v>0</v>
      </c>
      <c r="AO26" s="17"/>
    </row>
    <row r="27" spans="1:41" ht="11.25" thickBot="1" thickTop="1">
      <c r="A27" s="44" t="s">
        <v>134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>
        <f t="shared" si="0"/>
        <v>0</v>
      </c>
      <c r="AE27" s="19">
        <f t="shared" si="1"/>
        <v>0</v>
      </c>
      <c r="AF27" s="19">
        <f t="shared" si="2"/>
        <v>0</v>
      </c>
      <c r="AG27" s="19">
        <f>AD27*AL7</f>
        <v>0</v>
      </c>
      <c r="AH27" s="19">
        <f>AE27*AL8</f>
        <v>0</v>
      </c>
      <c r="AI27" s="19">
        <f>AF27*AL9</f>
        <v>0</v>
      </c>
      <c r="AJ27" s="19">
        <f t="shared" si="3"/>
        <v>0</v>
      </c>
      <c r="AK27" s="20">
        <v>4</v>
      </c>
      <c r="AL27" s="20">
        <f t="shared" si="4"/>
        <v>0</v>
      </c>
      <c r="AM27" s="24">
        <v>0</v>
      </c>
      <c r="AN27" s="16">
        <f t="shared" si="5"/>
        <v>0</v>
      </c>
      <c r="AO27" s="17"/>
    </row>
    <row r="28" spans="1:41" ht="16.5" thickBot="1" thickTop="1">
      <c r="A28" s="56" t="s">
        <v>135</v>
      </c>
      <c r="B28" s="18">
        <v>1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9">
        <f t="shared" si="0"/>
        <v>28</v>
      </c>
      <c r="AE28" s="19">
        <f t="shared" si="1"/>
        <v>0</v>
      </c>
      <c r="AF28" s="19">
        <f t="shared" si="2"/>
        <v>0</v>
      </c>
      <c r="AG28" s="19">
        <f>AD28*AL7</f>
        <v>280</v>
      </c>
      <c r="AH28" s="19">
        <f>AE28*AL8</f>
        <v>0</v>
      </c>
      <c r="AI28" s="19">
        <f>AF28*AL9</f>
        <v>0</v>
      </c>
      <c r="AJ28" s="19">
        <f t="shared" si="3"/>
        <v>280</v>
      </c>
      <c r="AK28" s="20">
        <v>4</v>
      </c>
      <c r="AL28" s="20">
        <f t="shared" si="4"/>
        <v>1120</v>
      </c>
      <c r="AM28" s="24">
        <v>0</v>
      </c>
      <c r="AN28" s="16">
        <f t="shared" si="5"/>
        <v>1120</v>
      </c>
      <c r="AO28" s="17"/>
    </row>
    <row r="29" spans="1:41" ht="15" thickBot="1" thickTop="1">
      <c r="A29" s="45" t="s">
        <v>136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>
        <f t="shared" si="0"/>
        <v>0</v>
      </c>
      <c r="AE29" s="19">
        <f t="shared" si="1"/>
        <v>0</v>
      </c>
      <c r="AF29" s="19">
        <f t="shared" si="2"/>
        <v>0</v>
      </c>
      <c r="AG29" s="19">
        <f>AD29*AL7</f>
        <v>0</v>
      </c>
      <c r="AH29" s="19">
        <f>AE29*AL8</f>
        <v>0</v>
      </c>
      <c r="AI29" s="19">
        <f>AF29*AL9</f>
        <v>0</v>
      </c>
      <c r="AJ29" s="19">
        <f t="shared" si="3"/>
        <v>0</v>
      </c>
      <c r="AK29" s="20">
        <v>4</v>
      </c>
      <c r="AL29" s="20">
        <f t="shared" si="4"/>
        <v>0</v>
      </c>
      <c r="AM29" s="24">
        <v>0</v>
      </c>
      <c r="AN29" s="16">
        <f t="shared" si="5"/>
        <v>0</v>
      </c>
      <c r="AO29" s="37"/>
    </row>
    <row r="30" spans="1:41" ht="11.25" thickBot="1" thickTop="1">
      <c r="A30" s="45" t="s">
        <v>137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>
        <f t="shared" si="0"/>
        <v>0</v>
      </c>
      <c r="AE30" s="19">
        <f t="shared" si="1"/>
        <v>0</v>
      </c>
      <c r="AF30" s="19"/>
      <c r="AG30" s="19">
        <f>AD30*AL7</f>
        <v>0</v>
      </c>
      <c r="AH30" s="19">
        <f>AE30*AL8</f>
        <v>0</v>
      </c>
      <c r="AI30" s="19" t="e">
        <f>AF30*#REF!</f>
        <v>#REF!</v>
      </c>
      <c r="AJ30" s="19">
        <f t="shared" si="3"/>
        <v>0</v>
      </c>
      <c r="AK30" s="20">
        <v>4</v>
      </c>
      <c r="AL30" s="20">
        <f t="shared" si="4"/>
        <v>0</v>
      </c>
      <c r="AM30" s="24">
        <v>0</v>
      </c>
      <c r="AN30" s="16">
        <f t="shared" si="5"/>
        <v>0</v>
      </c>
      <c r="AO30" s="17"/>
    </row>
    <row r="31" spans="1:41" ht="11.25" thickBot="1" thickTop="1">
      <c r="A31" s="45" t="s">
        <v>138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>
        <f t="shared" si="0"/>
        <v>0</v>
      </c>
      <c r="AE31" s="19">
        <f t="shared" si="1"/>
        <v>0</v>
      </c>
      <c r="AF31" s="19"/>
      <c r="AG31" s="19">
        <f>AD31*AL7</f>
        <v>0</v>
      </c>
      <c r="AH31" s="19">
        <f>AE31*AL8</f>
        <v>0</v>
      </c>
      <c r="AI31" s="19" t="e">
        <f>AF31*#REF!</f>
        <v>#REF!</v>
      </c>
      <c r="AJ31" s="19">
        <f t="shared" si="3"/>
        <v>0</v>
      </c>
      <c r="AK31" s="20">
        <v>4</v>
      </c>
      <c r="AL31" s="20">
        <f t="shared" si="4"/>
        <v>0</v>
      </c>
      <c r="AM31" s="24">
        <v>0</v>
      </c>
      <c r="AN31" s="16">
        <f t="shared" si="5"/>
        <v>0</v>
      </c>
      <c r="AO31" s="17"/>
    </row>
    <row r="32" spans="1:41" ht="11.25" thickBot="1" thickTop="1">
      <c r="A32" s="45" t="s">
        <v>139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>
        <f t="shared" si="0"/>
        <v>0</v>
      </c>
      <c r="AE32" s="19">
        <f t="shared" si="1"/>
        <v>0</v>
      </c>
      <c r="AF32" s="19"/>
      <c r="AG32" s="19">
        <f>AD32*AL7</f>
        <v>0</v>
      </c>
      <c r="AH32" s="19">
        <f>AE32*AL8</f>
        <v>0</v>
      </c>
      <c r="AI32" s="19" t="e">
        <f>AF32*#REF!</f>
        <v>#REF!</v>
      </c>
      <c r="AJ32" s="19">
        <f t="shared" si="3"/>
        <v>0</v>
      </c>
      <c r="AK32" s="20">
        <v>4</v>
      </c>
      <c r="AL32" s="20">
        <f t="shared" si="4"/>
        <v>0</v>
      </c>
      <c r="AM32" s="24">
        <v>0</v>
      </c>
      <c r="AN32" s="16">
        <f t="shared" si="5"/>
        <v>0</v>
      </c>
      <c r="AO32" s="17"/>
    </row>
    <row r="33" spans="1:41" ht="11.25" thickBot="1" thickTop="1">
      <c r="A33" s="45" t="s">
        <v>140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>
        <f t="shared" si="0"/>
        <v>0</v>
      </c>
      <c r="AE33" s="19">
        <f t="shared" si="1"/>
        <v>0</v>
      </c>
      <c r="AF33" s="19"/>
      <c r="AG33" s="19">
        <f>AD33*AL7</f>
        <v>0</v>
      </c>
      <c r="AH33" s="19">
        <f>AE33*AL8</f>
        <v>0</v>
      </c>
      <c r="AI33" s="19" t="e">
        <f>AF33*#REF!</f>
        <v>#REF!</v>
      </c>
      <c r="AJ33" s="19">
        <f t="shared" si="3"/>
        <v>0</v>
      </c>
      <c r="AK33" s="20">
        <v>4</v>
      </c>
      <c r="AL33" s="20">
        <f t="shared" si="4"/>
        <v>0</v>
      </c>
      <c r="AM33" s="24">
        <v>0</v>
      </c>
      <c r="AN33" s="16">
        <f t="shared" si="5"/>
        <v>0</v>
      </c>
      <c r="AO33" s="17"/>
    </row>
    <row r="34" spans="1:41" ht="11.25" thickBot="1" thickTop="1">
      <c r="A34" s="45" t="s">
        <v>141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>
        <f t="shared" si="0"/>
        <v>0</v>
      </c>
      <c r="AE34" s="19">
        <f t="shared" si="1"/>
        <v>0</v>
      </c>
      <c r="AF34" s="19"/>
      <c r="AG34" s="19">
        <f>AD34*AL7</f>
        <v>0</v>
      </c>
      <c r="AH34" s="19">
        <f>AE34*AL8</f>
        <v>0</v>
      </c>
      <c r="AI34" s="19" t="e">
        <f>AF34*#REF!</f>
        <v>#REF!</v>
      </c>
      <c r="AJ34" s="19">
        <f t="shared" si="3"/>
        <v>0</v>
      </c>
      <c r="AK34" s="20">
        <v>4</v>
      </c>
      <c r="AL34" s="20">
        <f t="shared" si="4"/>
        <v>0</v>
      </c>
      <c r="AM34" s="24">
        <v>0</v>
      </c>
      <c r="AN34" s="16">
        <f t="shared" si="5"/>
        <v>0</v>
      </c>
      <c r="AO34" s="17"/>
    </row>
    <row r="35" spans="1:41" ht="11.25" thickBot="1" thickTop="1">
      <c r="A35" s="45" t="s">
        <v>142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>
        <f t="shared" si="0"/>
        <v>0</v>
      </c>
      <c r="AE35" s="19">
        <f t="shared" si="1"/>
        <v>0</v>
      </c>
      <c r="AF35" s="19"/>
      <c r="AG35" s="19">
        <f>AD35*AL7</f>
        <v>0</v>
      </c>
      <c r="AH35" s="19">
        <f>AE35*AL8</f>
        <v>0</v>
      </c>
      <c r="AI35" s="19">
        <v>0</v>
      </c>
      <c r="AJ35" s="19">
        <f t="shared" si="3"/>
        <v>0</v>
      </c>
      <c r="AK35" s="20">
        <v>4</v>
      </c>
      <c r="AL35" s="20">
        <f t="shared" si="4"/>
        <v>0</v>
      </c>
      <c r="AM35" s="24">
        <v>0</v>
      </c>
      <c r="AN35" s="16">
        <f t="shared" si="5"/>
        <v>0</v>
      </c>
      <c r="AO35" s="17"/>
    </row>
    <row r="36" spans="1:41" ht="11.25" thickBot="1" thickTop="1">
      <c r="A36" s="45" t="s">
        <v>143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9">
        <f t="shared" si="0"/>
        <v>0</v>
      </c>
      <c r="AE36" s="19">
        <f t="shared" si="1"/>
        <v>0</v>
      </c>
      <c r="AF36" s="19"/>
      <c r="AG36" s="19">
        <f>AD36*AL7</f>
        <v>0</v>
      </c>
      <c r="AH36" s="19">
        <f>AE36*AL8</f>
        <v>0</v>
      </c>
      <c r="AI36" s="19">
        <f>AF36*AL11</f>
        <v>0</v>
      </c>
      <c r="AJ36" s="19">
        <f t="shared" si="3"/>
        <v>0</v>
      </c>
      <c r="AK36" s="20">
        <v>4</v>
      </c>
      <c r="AL36" s="20">
        <f t="shared" si="4"/>
        <v>0</v>
      </c>
      <c r="AM36" s="24">
        <v>0</v>
      </c>
      <c r="AN36" s="16">
        <f t="shared" si="5"/>
        <v>0</v>
      </c>
      <c r="AO36" s="17"/>
    </row>
    <row r="37" spans="1:41" ht="11.25" thickBot="1" thickTop="1">
      <c r="A37" s="45" t="s">
        <v>144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9">
        <f t="shared" si="0"/>
        <v>0</v>
      </c>
      <c r="AE37" s="19"/>
      <c r="AF37" s="19"/>
      <c r="AG37" s="19">
        <f>AD37*AL7</f>
        <v>0</v>
      </c>
      <c r="AH37" s="19"/>
      <c r="AI37" s="19"/>
      <c r="AJ37" s="19">
        <f t="shared" si="3"/>
        <v>0</v>
      </c>
      <c r="AK37" s="20">
        <v>4</v>
      </c>
      <c r="AL37" s="20">
        <f t="shared" si="4"/>
        <v>0</v>
      </c>
      <c r="AM37" s="24"/>
      <c r="AN37" s="16">
        <f t="shared" si="5"/>
        <v>0</v>
      </c>
      <c r="AO37" s="17"/>
    </row>
    <row r="38" spans="1:41" ht="11.25" thickBot="1" thickTop="1">
      <c r="A38" s="45" t="s">
        <v>145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>
        <f t="shared" si="0"/>
        <v>0</v>
      </c>
      <c r="AE38" s="19"/>
      <c r="AF38" s="19"/>
      <c r="AG38" s="19">
        <f>AD38*AL7</f>
        <v>0</v>
      </c>
      <c r="AH38" s="19"/>
      <c r="AI38" s="19"/>
      <c r="AJ38" s="19">
        <f t="shared" si="3"/>
        <v>0</v>
      </c>
      <c r="AK38" s="20">
        <v>4</v>
      </c>
      <c r="AL38" s="20">
        <f t="shared" si="4"/>
        <v>0</v>
      </c>
      <c r="AM38" s="24"/>
      <c r="AN38" s="16">
        <f t="shared" si="5"/>
        <v>0</v>
      </c>
      <c r="AO38" s="17"/>
    </row>
    <row r="39" spans="1:41" ht="11.25" thickBot="1" thickTop="1">
      <c r="A39" s="45" t="s">
        <v>146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>
        <f t="shared" si="0"/>
        <v>0</v>
      </c>
      <c r="AE39" s="19"/>
      <c r="AF39" s="19"/>
      <c r="AG39" s="19">
        <f>AD39*AL7</f>
        <v>0</v>
      </c>
      <c r="AH39" s="19"/>
      <c r="AI39" s="19"/>
      <c r="AJ39" s="19">
        <f t="shared" si="3"/>
        <v>0</v>
      </c>
      <c r="AK39" s="20">
        <v>4</v>
      </c>
      <c r="AL39" s="20">
        <f t="shared" si="4"/>
        <v>0</v>
      </c>
      <c r="AM39" s="24"/>
      <c r="AN39" s="16">
        <f t="shared" si="5"/>
        <v>0</v>
      </c>
      <c r="AO39" s="17"/>
    </row>
    <row r="40" spans="1:41" ht="11.25" thickBot="1" thickTop="1">
      <c r="A40" s="45" t="s">
        <v>147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>
        <f t="shared" si="0"/>
        <v>0</v>
      </c>
      <c r="AE40" s="19"/>
      <c r="AF40" s="19"/>
      <c r="AG40" s="19">
        <f>AD40*AL7</f>
        <v>0</v>
      </c>
      <c r="AH40" s="19"/>
      <c r="AI40" s="19"/>
      <c r="AJ40" s="19">
        <f t="shared" si="3"/>
        <v>0</v>
      </c>
      <c r="AK40" s="20">
        <v>4</v>
      </c>
      <c r="AL40" s="20">
        <f t="shared" si="4"/>
        <v>0</v>
      </c>
      <c r="AM40" s="24"/>
      <c r="AN40" s="16">
        <f t="shared" si="5"/>
        <v>0</v>
      </c>
      <c r="AO40" s="17"/>
    </row>
    <row r="41" spans="1:41" ht="11.25" thickBot="1" thickTop="1">
      <c r="A41" s="45" t="s">
        <v>148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>
        <f t="shared" si="0"/>
        <v>0</v>
      </c>
      <c r="AE41" s="19"/>
      <c r="AF41" s="19"/>
      <c r="AG41" s="19">
        <f>AD41*AL7</f>
        <v>0</v>
      </c>
      <c r="AH41" s="19"/>
      <c r="AI41" s="19"/>
      <c r="AJ41" s="19">
        <f t="shared" si="3"/>
        <v>0</v>
      </c>
      <c r="AK41" s="20">
        <v>4</v>
      </c>
      <c r="AL41" s="20">
        <f t="shared" si="4"/>
        <v>0</v>
      </c>
      <c r="AM41" s="24"/>
      <c r="AN41" s="16">
        <f t="shared" si="5"/>
        <v>0</v>
      </c>
      <c r="AO41" s="17"/>
    </row>
    <row r="42" spans="1:41" ht="11.25" thickBot="1" thickTop="1">
      <c r="A42" s="45" t="s">
        <v>149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>
        <f t="shared" si="0"/>
        <v>0</v>
      </c>
      <c r="AE42" s="19"/>
      <c r="AF42" s="19"/>
      <c r="AG42" s="19">
        <f>AD42*AL7</f>
        <v>0</v>
      </c>
      <c r="AH42" s="19"/>
      <c r="AI42" s="19"/>
      <c r="AJ42" s="19">
        <f t="shared" si="3"/>
        <v>0</v>
      </c>
      <c r="AK42" s="20">
        <v>4</v>
      </c>
      <c r="AL42" s="20">
        <f t="shared" si="4"/>
        <v>0</v>
      </c>
      <c r="AM42" s="24"/>
      <c r="AN42" s="16">
        <f t="shared" si="5"/>
        <v>0</v>
      </c>
      <c r="AO42" s="17"/>
    </row>
    <row r="43" spans="1:41" ht="16.5" thickBot="1" thickTop="1">
      <c r="A43" s="57" t="s">
        <v>150</v>
      </c>
      <c r="B43" s="18">
        <v>1</v>
      </c>
      <c r="C43" s="18">
        <v>1</v>
      </c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19">
        <f t="shared" si="0"/>
        <v>28</v>
      </c>
      <c r="AE43" s="19"/>
      <c r="AF43" s="19"/>
      <c r="AG43" s="19">
        <f>AD43*AL7</f>
        <v>280</v>
      </c>
      <c r="AH43" s="19"/>
      <c r="AI43" s="19"/>
      <c r="AJ43" s="19">
        <f t="shared" si="3"/>
        <v>280</v>
      </c>
      <c r="AK43" s="20">
        <v>4</v>
      </c>
      <c r="AL43" s="20">
        <f t="shared" si="4"/>
        <v>1120</v>
      </c>
      <c r="AM43" s="24"/>
      <c r="AN43" s="16">
        <f t="shared" si="5"/>
        <v>1120</v>
      </c>
      <c r="AO43" s="17"/>
    </row>
    <row r="44" spans="1:41" ht="11.25" thickBot="1" thickTop="1">
      <c r="A44" s="51" t="s">
        <v>151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>
        <f t="shared" si="0"/>
        <v>0</v>
      </c>
      <c r="AE44" s="19"/>
      <c r="AF44" s="19"/>
      <c r="AG44" s="19">
        <f>AD44*AL7</f>
        <v>0</v>
      </c>
      <c r="AH44" s="19"/>
      <c r="AI44" s="19"/>
      <c r="AJ44" s="19">
        <f t="shared" si="3"/>
        <v>0</v>
      </c>
      <c r="AK44" s="20">
        <v>4</v>
      </c>
      <c r="AL44" s="20">
        <f t="shared" si="4"/>
        <v>0</v>
      </c>
      <c r="AM44" s="24"/>
      <c r="AN44" s="16">
        <f t="shared" si="5"/>
        <v>0</v>
      </c>
      <c r="AO44" s="17"/>
    </row>
    <row r="45" spans="1:41" ht="11.25" thickBot="1" thickTop="1">
      <c r="A45" s="51" t="s">
        <v>152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>
        <f aca="true" t="shared" si="6" ref="AD45:AD76">COUNTIF(A45:AC45,1)</f>
        <v>0</v>
      </c>
      <c r="AE45" s="19"/>
      <c r="AF45" s="19"/>
      <c r="AG45" s="19">
        <f>AD45*AL7</f>
        <v>0</v>
      </c>
      <c r="AH45" s="19"/>
      <c r="AI45" s="19"/>
      <c r="AJ45" s="19">
        <f aca="true" t="shared" si="7" ref="AJ45:AJ76">AG45</f>
        <v>0</v>
      </c>
      <c r="AK45" s="20">
        <v>4</v>
      </c>
      <c r="AL45" s="20">
        <f aca="true" t="shared" si="8" ref="AL45:AL76">(AK45*AJ45)</f>
        <v>0</v>
      </c>
      <c r="AM45" s="24"/>
      <c r="AN45" s="16">
        <f aca="true" t="shared" si="9" ref="AN45:AN76">AL45*(1+AM45)</f>
        <v>0</v>
      </c>
      <c r="AO45" s="17"/>
    </row>
    <row r="46" spans="1:41" ht="11.25" thickBot="1" thickTop="1">
      <c r="A46" s="51" t="s">
        <v>153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9">
        <f t="shared" si="6"/>
        <v>0</v>
      </c>
      <c r="AE46" s="19"/>
      <c r="AF46" s="19"/>
      <c r="AG46" s="19">
        <f>AD46*AL7</f>
        <v>0</v>
      </c>
      <c r="AH46" s="19"/>
      <c r="AI46" s="19"/>
      <c r="AJ46" s="19">
        <f t="shared" si="7"/>
        <v>0</v>
      </c>
      <c r="AK46" s="20">
        <v>4</v>
      </c>
      <c r="AL46" s="20">
        <f t="shared" si="8"/>
        <v>0</v>
      </c>
      <c r="AM46" s="24"/>
      <c r="AN46" s="16">
        <f t="shared" si="9"/>
        <v>0</v>
      </c>
      <c r="AO46" s="17"/>
    </row>
    <row r="47" spans="1:41" ht="11.25" thickBot="1" thickTop="1">
      <c r="A47" s="51" t="s">
        <v>154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>
        <f t="shared" si="6"/>
        <v>0</v>
      </c>
      <c r="AE47" s="19"/>
      <c r="AF47" s="19"/>
      <c r="AG47" s="19">
        <f>AD47*AL7</f>
        <v>0</v>
      </c>
      <c r="AH47" s="19"/>
      <c r="AI47" s="19"/>
      <c r="AJ47" s="19">
        <f t="shared" si="7"/>
        <v>0</v>
      </c>
      <c r="AK47" s="20">
        <v>4</v>
      </c>
      <c r="AL47" s="20">
        <f t="shared" si="8"/>
        <v>0</v>
      </c>
      <c r="AM47" s="24"/>
      <c r="AN47" s="16">
        <f t="shared" si="9"/>
        <v>0</v>
      </c>
      <c r="AO47" s="17"/>
    </row>
    <row r="48" spans="1:41" ht="11.25" thickBot="1" thickTop="1">
      <c r="A48" s="51" t="s">
        <v>155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9">
        <f t="shared" si="6"/>
        <v>0</v>
      </c>
      <c r="AE48" s="19"/>
      <c r="AF48" s="19"/>
      <c r="AG48" s="19">
        <f>AD48*AL7</f>
        <v>0</v>
      </c>
      <c r="AH48" s="19"/>
      <c r="AI48" s="19"/>
      <c r="AJ48" s="19">
        <f t="shared" si="7"/>
        <v>0</v>
      </c>
      <c r="AK48" s="20">
        <v>4</v>
      </c>
      <c r="AL48" s="20">
        <f t="shared" si="8"/>
        <v>0</v>
      </c>
      <c r="AM48" s="24"/>
      <c r="AN48" s="16">
        <f t="shared" si="9"/>
        <v>0</v>
      </c>
      <c r="AO48" s="17"/>
    </row>
    <row r="49" spans="1:41" ht="11.25" thickBot="1" thickTop="1">
      <c r="A49" s="51" t="s">
        <v>156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9">
        <f t="shared" si="6"/>
        <v>0</v>
      </c>
      <c r="AE49" s="19"/>
      <c r="AF49" s="19"/>
      <c r="AG49" s="19">
        <f>AD49*AL7</f>
        <v>0</v>
      </c>
      <c r="AH49" s="19"/>
      <c r="AI49" s="19"/>
      <c r="AJ49" s="19">
        <f t="shared" si="7"/>
        <v>0</v>
      </c>
      <c r="AK49" s="20">
        <v>4</v>
      </c>
      <c r="AL49" s="20">
        <f t="shared" si="8"/>
        <v>0</v>
      </c>
      <c r="AM49" s="24"/>
      <c r="AN49" s="16">
        <f t="shared" si="9"/>
        <v>0</v>
      </c>
      <c r="AO49" s="17"/>
    </row>
    <row r="50" spans="1:41" ht="11.25" thickBot="1" thickTop="1">
      <c r="A50" s="51" t="s">
        <v>157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9">
        <f t="shared" si="6"/>
        <v>0</v>
      </c>
      <c r="AE50" s="19"/>
      <c r="AF50" s="19"/>
      <c r="AG50" s="19">
        <f>AD50*AL7</f>
        <v>0</v>
      </c>
      <c r="AH50" s="19"/>
      <c r="AI50" s="19"/>
      <c r="AJ50" s="19">
        <f t="shared" si="7"/>
        <v>0</v>
      </c>
      <c r="AK50" s="20">
        <v>4</v>
      </c>
      <c r="AL50" s="20">
        <f t="shared" si="8"/>
        <v>0</v>
      </c>
      <c r="AM50" s="24"/>
      <c r="AN50" s="16">
        <f t="shared" si="9"/>
        <v>0</v>
      </c>
      <c r="AO50" s="17"/>
    </row>
    <row r="51" spans="1:41" ht="11.25" thickBot="1" thickTop="1">
      <c r="A51" s="51" t="s">
        <v>158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9">
        <f t="shared" si="6"/>
        <v>0</v>
      </c>
      <c r="AE51" s="19"/>
      <c r="AF51" s="19"/>
      <c r="AG51" s="19">
        <f>AD51*AL7</f>
        <v>0</v>
      </c>
      <c r="AH51" s="19"/>
      <c r="AI51" s="19"/>
      <c r="AJ51" s="19">
        <f t="shared" si="7"/>
        <v>0</v>
      </c>
      <c r="AK51" s="20">
        <v>4</v>
      </c>
      <c r="AL51" s="20">
        <f t="shared" si="8"/>
        <v>0</v>
      </c>
      <c r="AM51" s="24"/>
      <c r="AN51" s="16">
        <f t="shared" si="9"/>
        <v>0</v>
      </c>
      <c r="AO51" s="17"/>
    </row>
    <row r="52" spans="1:41" ht="11.25" thickBot="1" thickTop="1">
      <c r="A52" s="51" t="s">
        <v>159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>
        <f t="shared" si="6"/>
        <v>0</v>
      </c>
      <c r="AE52" s="19"/>
      <c r="AF52" s="19"/>
      <c r="AG52" s="19">
        <f>AD52*AL7</f>
        <v>0</v>
      </c>
      <c r="AH52" s="19"/>
      <c r="AI52" s="19"/>
      <c r="AJ52" s="19">
        <f t="shared" si="7"/>
        <v>0</v>
      </c>
      <c r="AK52" s="20">
        <v>4</v>
      </c>
      <c r="AL52" s="20">
        <f t="shared" si="8"/>
        <v>0</v>
      </c>
      <c r="AM52" s="24"/>
      <c r="AN52" s="16">
        <f t="shared" si="9"/>
        <v>0</v>
      </c>
      <c r="AO52" s="17"/>
    </row>
    <row r="53" spans="1:41" ht="11.25" thickBot="1" thickTop="1">
      <c r="A53" s="51" t="s">
        <v>160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9">
        <f t="shared" si="6"/>
        <v>0</v>
      </c>
      <c r="AE53" s="19"/>
      <c r="AF53" s="19"/>
      <c r="AG53" s="19">
        <f>AD53*AL7</f>
        <v>0</v>
      </c>
      <c r="AH53" s="19"/>
      <c r="AI53" s="19"/>
      <c r="AJ53" s="19">
        <f t="shared" si="7"/>
        <v>0</v>
      </c>
      <c r="AK53" s="20">
        <v>4</v>
      </c>
      <c r="AL53" s="20">
        <f t="shared" si="8"/>
        <v>0</v>
      </c>
      <c r="AM53" s="24"/>
      <c r="AN53" s="16">
        <f t="shared" si="9"/>
        <v>0</v>
      </c>
      <c r="AO53" s="17"/>
    </row>
    <row r="54" spans="1:41" ht="11.25" thickBot="1" thickTop="1">
      <c r="A54" s="51" t="s">
        <v>161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>
        <f t="shared" si="6"/>
        <v>0</v>
      </c>
      <c r="AE54" s="19"/>
      <c r="AF54" s="19"/>
      <c r="AG54" s="19">
        <f>AD54*AL7</f>
        <v>0</v>
      </c>
      <c r="AH54" s="19"/>
      <c r="AI54" s="19"/>
      <c r="AJ54" s="19">
        <f t="shared" si="7"/>
        <v>0</v>
      </c>
      <c r="AK54" s="20">
        <v>4</v>
      </c>
      <c r="AL54" s="20">
        <f t="shared" si="8"/>
        <v>0</v>
      </c>
      <c r="AM54" s="24"/>
      <c r="AN54" s="16">
        <f t="shared" si="9"/>
        <v>0</v>
      </c>
      <c r="AO54" s="17"/>
    </row>
    <row r="55" spans="1:41" ht="11.25" thickBot="1" thickTop="1">
      <c r="A55" s="51" t="s">
        <v>162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>
        <f t="shared" si="6"/>
        <v>0</v>
      </c>
      <c r="AE55" s="19"/>
      <c r="AF55" s="19"/>
      <c r="AG55" s="19">
        <f>AD55*AL7</f>
        <v>0</v>
      </c>
      <c r="AH55" s="19"/>
      <c r="AI55" s="19"/>
      <c r="AJ55" s="19">
        <f t="shared" si="7"/>
        <v>0</v>
      </c>
      <c r="AK55" s="20">
        <v>4</v>
      </c>
      <c r="AL55" s="20">
        <f t="shared" si="8"/>
        <v>0</v>
      </c>
      <c r="AM55" s="24"/>
      <c r="AN55" s="16">
        <f t="shared" si="9"/>
        <v>0</v>
      </c>
      <c r="AO55" s="17"/>
    </row>
    <row r="56" spans="1:41" ht="11.25" thickBot="1" thickTop="1">
      <c r="A56" s="51" t="s">
        <v>163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>
        <f t="shared" si="6"/>
        <v>0</v>
      </c>
      <c r="AE56" s="19"/>
      <c r="AF56" s="19"/>
      <c r="AG56" s="19">
        <f>AD56*AL7</f>
        <v>0</v>
      </c>
      <c r="AH56" s="19"/>
      <c r="AI56" s="19"/>
      <c r="AJ56" s="19">
        <f t="shared" si="7"/>
        <v>0</v>
      </c>
      <c r="AK56" s="20">
        <v>4</v>
      </c>
      <c r="AL56" s="20">
        <f t="shared" si="8"/>
        <v>0</v>
      </c>
      <c r="AM56" s="24"/>
      <c r="AN56" s="16">
        <f t="shared" si="9"/>
        <v>0</v>
      </c>
      <c r="AO56" s="17"/>
    </row>
    <row r="57" spans="1:41" ht="11.25" thickBot="1" thickTop="1">
      <c r="A57" s="51" t="s">
        <v>164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>
        <f t="shared" si="6"/>
        <v>0</v>
      </c>
      <c r="AE57" s="19"/>
      <c r="AF57" s="19"/>
      <c r="AG57" s="19">
        <f>AD57*AL7</f>
        <v>0</v>
      </c>
      <c r="AH57" s="19"/>
      <c r="AI57" s="19"/>
      <c r="AJ57" s="19">
        <f t="shared" si="7"/>
        <v>0</v>
      </c>
      <c r="AK57" s="20">
        <v>4</v>
      </c>
      <c r="AL57" s="20">
        <f t="shared" si="8"/>
        <v>0</v>
      </c>
      <c r="AM57" s="24"/>
      <c r="AN57" s="16">
        <f t="shared" si="9"/>
        <v>0</v>
      </c>
      <c r="AO57" s="17"/>
    </row>
    <row r="58" spans="1:41" ht="16.5" thickBot="1" thickTop="1">
      <c r="A58" s="58" t="s">
        <v>165</v>
      </c>
      <c r="B58" s="18">
        <v>1</v>
      </c>
      <c r="C58" s="18">
        <v>1</v>
      </c>
      <c r="D58" s="18">
        <v>1</v>
      </c>
      <c r="E58" s="18">
        <v>1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  <c r="P58" s="18">
        <v>1</v>
      </c>
      <c r="Q58" s="18">
        <v>1</v>
      </c>
      <c r="R58" s="18">
        <v>1</v>
      </c>
      <c r="S58" s="18">
        <v>1</v>
      </c>
      <c r="T58" s="18">
        <v>1</v>
      </c>
      <c r="U58" s="18">
        <v>1</v>
      </c>
      <c r="V58" s="1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18">
        <v>1</v>
      </c>
      <c r="AC58" s="18">
        <v>1</v>
      </c>
      <c r="AD58" s="19">
        <f t="shared" si="6"/>
        <v>28</v>
      </c>
      <c r="AE58" s="19"/>
      <c r="AF58" s="19"/>
      <c r="AG58" s="19">
        <f>AD58*AL7</f>
        <v>280</v>
      </c>
      <c r="AH58" s="19"/>
      <c r="AI58" s="19"/>
      <c r="AJ58" s="19">
        <f t="shared" si="7"/>
        <v>280</v>
      </c>
      <c r="AK58" s="20">
        <v>4</v>
      </c>
      <c r="AL58" s="20">
        <f t="shared" si="8"/>
        <v>1120</v>
      </c>
      <c r="AM58" s="24"/>
      <c r="AN58" s="16">
        <f t="shared" si="9"/>
        <v>1120</v>
      </c>
      <c r="AO58" s="17"/>
    </row>
    <row r="59" spans="1:41" ht="11.25" thickBot="1" thickTop="1">
      <c r="A59" s="46" t="s">
        <v>166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>
        <f t="shared" si="6"/>
        <v>0</v>
      </c>
      <c r="AE59" s="19"/>
      <c r="AF59" s="19"/>
      <c r="AG59" s="19">
        <f>AD59*AL7</f>
        <v>0</v>
      </c>
      <c r="AH59" s="19"/>
      <c r="AI59" s="19"/>
      <c r="AJ59" s="19">
        <f t="shared" si="7"/>
        <v>0</v>
      </c>
      <c r="AK59" s="20">
        <v>4</v>
      </c>
      <c r="AL59" s="20">
        <f t="shared" si="8"/>
        <v>0</v>
      </c>
      <c r="AM59" s="24"/>
      <c r="AN59" s="16">
        <f t="shared" si="9"/>
        <v>0</v>
      </c>
      <c r="AO59" s="17"/>
    </row>
    <row r="60" spans="1:41" ht="11.25" thickBot="1" thickTop="1">
      <c r="A60" s="46" t="s">
        <v>167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>
        <f t="shared" si="6"/>
        <v>0</v>
      </c>
      <c r="AE60" s="19"/>
      <c r="AF60" s="19"/>
      <c r="AG60" s="19">
        <f>AD60*AL7</f>
        <v>0</v>
      </c>
      <c r="AH60" s="19"/>
      <c r="AI60" s="19"/>
      <c r="AJ60" s="19">
        <f t="shared" si="7"/>
        <v>0</v>
      </c>
      <c r="AK60" s="20">
        <v>4</v>
      </c>
      <c r="AL60" s="20">
        <f t="shared" si="8"/>
        <v>0</v>
      </c>
      <c r="AM60" s="24"/>
      <c r="AN60" s="16">
        <f t="shared" si="9"/>
        <v>0</v>
      </c>
      <c r="AO60" s="17"/>
    </row>
    <row r="61" spans="1:41" ht="11.25" thickBot="1" thickTop="1">
      <c r="A61" s="47" t="s">
        <v>168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>
        <f t="shared" si="6"/>
        <v>0</v>
      </c>
      <c r="AE61" s="19"/>
      <c r="AF61" s="19"/>
      <c r="AG61" s="19">
        <f>AD61*AL7</f>
        <v>0</v>
      </c>
      <c r="AH61" s="19"/>
      <c r="AI61" s="19"/>
      <c r="AJ61" s="19">
        <f t="shared" si="7"/>
        <v>0</v>
      </c>
      <c r="AK61" s="20">
        <v>4</v>
      </c>
      <c r="AL61" s="20">
        <f t="shared" si="8"/>
        <v>0</v>
      </c>
      <c r="AM61" s="24"/>
      <c r="AN61" s="16">
        <f t="shared" si="9"/>
        <v>0</v>
      </c>
      <c r="AO61" s="17"/>
    </row>
    <row r="62" spans="1:41" ht="11.25" thickBot="1" thickTop="1">
      <c r="A62" s="48" t="s">
        <v>169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9">
        <f t="shared" si="6"/>
        <v>0</v>
      </c>
      <c r="AE62" s="19"/>
      <c r="AF62" s="19"/>
      <c r="AG62" s="19">
        <f>AD62*AL7</f>
        <v>0</v>
      </c>
      <c r="AH62" s="19"/>
      <c r="AI62" s="19"/>
      <c r="AJ62" s="19">
        <f t="shared" si="7"/>
        <v>0</v>
      </c>
      <c r="AK62" s="20">
        <v>4</v>
      </c>
      <c r="AL62" s="20">
        <f t="shared" si="8"/>
        <v>0</v>
      </c>
      <c r="AM62" s="24"/>
      <c r="AN62" s="16">
        <f t="shared" si="9"/>
        <v>0</v>
      </c>
      <c r="AO62" s="17"/>
    </row>
    <row r="63" spans="1:41" ht="11.25" thickBot="1" thickTop="1">
      <c r="A63" s="48" t="s">
        <v>170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9">
        <f t="shared" si="6"/>
        <v>0</v>
      </c>
      <c r="AE63" s="19"/>
      <c r="AF63" s="19"/>
      <c r="AG63" s="19">
        <f>AD63*AL7</f>
        <v>0</v>
      </c>
      <c r="AH63" s="19"/>
      <c r="AI63" s="19"/>
      <c r="AJ63" s="19">
        <f t="shared" si="7"/>
        <v>0</v>
      </c>
      <c r="AK63" s="20">
        <v>4</v>
      </c>
      <c r="AL63" s="20">
        <f t="shared" si="8"/>
        <v>0</v>
      </c>
      <c r="AM63" s="24"/>
      <c r="AN63" s="16">
        <f t="shared" si="9"/>
        <v>0</v>
      </c>
      <c r="AO63" s="17"/>
    </row>
    <row r="64" spans="1:41" ht="11.25" thickBot="1" thickTop="1">
      <c r="A64" s="48" t="s">
        <v>171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9">
        <f t="shared" si="6"/>
        <v>0</v>
      </c>
      <c r="AE64" s="19"/>
      <c r="AF64" s="19"/>
      <c r="AG64" s="19">
        <f>AD64*AL7</f>
        <v>0</v>
      </c>
      <c r="AH64" s="19"/>
      <c r="AI64" s="19"/>
      <c r="AJ64" s="19">
        <f t="shared" si="7"/>
        <v>0</v>
      </c>
      <c r="AK64" s="20">
        <v>4</v>
      </c>
      <c r="AL64" s="20">
        <f t="shared" si="8"/>
        <v>0</v>
      </c>
      <c r="AM64" s="24"/>
      <c r="AN64" s="16">
        <f t="shared" si="9"/>
        <v>0</v>
      </c>
      <c r="AO64" s="17"/>
    </row>
    <row r="65" spans="1:41" ht="11.25" thickBot="1" thickTop="1">
      <c r="A65" s="48" t="s">
        <v>172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>
        <f t="shared" si="6"/>
        <v>0</v>
      </c>
      <c r="AE65" s="19"/>
      <c r="AF65" s="19"/>
      <c r="AG65" s="19">
        <f>AD65*AL7</f>
        <v>0</v>
      </c>
      <c r="AH65" s="19"/>
      <c r="AI65" s="19"/>
      <c r="AJ65" s="19">
        <f t="shared" si="7"/>
        <v>0</v>
      </c>
      <c r="AK65" s="20">
        <v>4</v>
      </c>
      <c r="AL65" s="20">
        <f t="shared" si="8"/>
        <v>0</v>
      </c>
      <c r="AM65" s="24"/>
      <c r="AN65" s="16">
        <f t="shared" si="9"/>
        <v>0</v>
      </c>
      <c r="AO65" s="17"/>
    </row>
    <row r="66" spans="1:41" ht="11.25" thickBot="1" thickTop="1">
      <c r="A66" s="48" t="s">
        <v>173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9">
        <f t="shared" si="6"/>
        <v>0</v>
      </c>
      <c r="AE66" s="19"/>
      <c r="AF66" s="19"/>
      <c r="AG66" s="19">
        <f>AD66*AL7</f>
        <v>0</v>
      </c>
      <c r="AH66" s="19"/>
      <c r="AI66" s="19"/>
      <c r="AJ66" s="19">
        <f t="shared" si="7"/>
        <v>0</v>
      </c>
      <c r="AK66" s="20">
        <v>4</v>
      </c>
      <c r="AL66" s="20">
        <f t="shared" si="8"/>
        <v>0</v>
      </c>
      <c r="AM66" s="24"/>
      <c r="AN66" s="16">
        <f t="shared" si="9"/>
        <v>0</v>
      </c>
      <c r="AO66" s="17"/>
    </row>
    <row r="67" spans="1:41" ht="11.25" thickBot="1" thickTop="1">
      <c r="A67" s="48" t="s">
        <v>174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9">
        <f t="shared" si="6"/>
        <v>0</v>
      </c>
      <c r="AE67" s="19"/>
      <c r="AF67" s="19"/>
      <c r="AG67" s="19">
        <f>AD67*AL7</f>
        <v>0</v>
      </c>
      <c r="AH67" s="19"/>
      <c r="AI67" s="19"/>
      <c r="AJ67" s="19">
        <f t="shared" si="7"/>
        <v>0</v>
      </c>
      <c r="AK67" s="20">
        <v>4</v>
      </c>
      <c r="AL67" s="20">
        <f t="shared" si="8"/>
        <v>0</v>
      </c>
      <c r="AM67" s="24"/>
      <c r="AN67" s="16">
        <f t="shared" si="9"/>
        <v>0</v>
      </c>
      <c r="AO67" s="17"/>
    </row>
    <row r="68" spans="1:41" ht="11.25" thickBot="1" thickTop="1">
      <c r="A68" s="48" t="s">
        <v>175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9">
        <f t="shared" si="6"/>
        <v>0</v>
      </c>
      <c r="AE68" s="19"/>
      <c r="AF68" s="19"/>
      <c r="AG68" s="19">
        <f>AD68*AL7</f>
        <v>0</v>
      </c>
      <c r="AH68" s="19"/>
      <c r="AI68" s="19"/>
      <c r="AJ68" s="19">
        <f t="shared" si="7"/>
        <v>0</v>
      </c>
      <c r="AK68" s="20">
        <v>4</v>
      </c>
      <c r="AL68" s="20">
        <f t="shared" si="8"/>
        <v>0</v>
      </c>
      <c r="AM68" s="24"/>
      <c r="AN68" s="16">
        <f t="shared" si="9"/>
        <v>0</v>
      </c>
      <c r="AO68" s="17"/>
    </row>
    <row r="69" spans="1:41" ht="11.25" thickBot="1" thickTop="1">
      <c r="A69" s="48" t="s">
        <v>176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9">
        <f t="shared" si="6"/>
        <v>0</v>
      </c>
      <c r="AE69" s="19"/>
      <c r="AF69" s="19"/>
      <c r="AG69" s="19">
        <f>AD69*AL7</f>
        <v>0</v>
      </c>
      <c r="AH69" s="19"/>
      <c r="AI69" s="19"/>
      <c r="AJ69" s="19">
        <f t="shared" si="7"/>
        <v>0</v>
      </c>
      <c r="AK69" s="20">
        <v>4</v>
      </c>
      <c r="AL69" s="20">
        <f t="shared" si="8"/>
        <v>0</v>
      </c>
      <c r="AM69" s="24"/>
      <c r="AN69" s="16">
        <f t="shared" si="9"/>
        <v>0</v>
      </c>
      <c r="AO69" s="17"/>
    </row>
    <row r="70" spans="1:41" ht="11.25" thickBot="1" thickTop="1">
      <c r="A70" s="48" t="s">
        <v>177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9">
        <f t="shared" si="6"/>
        <v>0</v>
      </c>
      <c r="AE70" s="19"/>
      <c r="AF70" s="19"/>
      <c r="AG70" s="19">
        <f>AD70*AL7</f>
        <v>0</v>
      </c>
      <c r="AH70" s="19"/>
      <c r="AI70" s="19"/>
      <c r="AJ70" s="19">
        <f t="shared" si="7"/>
        <v>0</v>
      </c>
      <c r="AK70" s="20">
        <v>4</v>
      </c>
      <c r="AL70" s="20">
        <f t="shared" si="8"/>
        <v>0</v>
      </c>
      <c r="AM70" s="24"/>
      <c r="AN70" s="16">
        <f t="shared" si="9"/>
        <v>0</v>
      </c>
      <c r="AO70" s="17"/>
    </row>
    <row r="71" spans="1:41" ht="11.25" thickBot="1" thickTop="1">
      <c r="A71" s="48" t="s">
        <v>178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9">
        <f t="shared" si="6"/>
        <v>0</v>
      </c>
      <c r="AE71" s="19"/>
      <c r="AF71" s="19"/>
      <c r="AG71" s="19">
        <f>AD71*AL7</f>
        <v>0</v>
      </c>
      <c r="AH71" s="19"/>
      <c r="AI71" s="19"/>
      <c r="AJ71" s="19">
        <f t="shared" si="7"/>
        <v>0</v>
      </c>
      <c r="AK71" s="20">
        <v>4</v>
      </c>
      <c r="AL71" s="20">
        <f t="shared" si="8"/>
        <v>0</v>
      </c>
      <c r="AM71" s="24"/>
      <c r="AN71" s="16">
        <f t="shared" si="9"/>
        <v>0</v>
      </c>
      <c r="AO71" s="17"/>
    </row>
    <row r="72" spans="1:41" ht="11.25" thickBot="1" thickTop="1">
      <c r="A72" s="48" t="s">
        <v>179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>
        <f t="shared" si="6"/>
        <v>0</v>
      </c>
      <c r="AE72" s="19"/>
      <c r="AF72" s="19"/>
      <c r="AG72" s="19">
        <f>AD72*AL7</f>
        <v>0</v>
      </c>
      <c r="AH72" s="19"/>
      <c r="AI72" s="19"/>
      <c r="AJ72" s="19">
        <f t="shared" si="7"/>
        <v>0</v>
      </c>
      <c r="AK72" s="20">
        <v>4</v>
      </c>
      <c r="AL72" s="20">
        <f t="shared" si="8"/>
        <v>0</v>
      </c>
      <c r="AM72" s="24"/>
      <c r="AN72" s="16">
        <f t="shared" si="9"/>
        <v>0</v>
      </c>
      <c r="AO72" s="17"/>
    </row>
    <row r="73" spans="1:41" ht="16.5" thickBot="1" thickTop="1">
      <c r="A73" s="59" t="s">
        <v>180</v>
      </c>
      <c r="B73" s="18">
        <v>1</v>
      </c>
      <c r="C73" s="18">
        <v>1</v>
      </c>
      <c r="D73" s="18">
        <v>1</v>
      </c>
      <c r="E73" s="18">
        <v>1</v>
      </c>
      <c r="F73" s="18">
        <v>1</v>
      </c>
      <c r="G73" s="18">
        <v>1</v>
      </c>
      <c r="H73" s="18">
        <v>1</v>
      </c>
      <c r="I73" s="18">
        <v>1</v>
      </c>
      <c r="J73" s="18">
        <v>1</v>
      </c>
      <c r="K73" s="18">
        <v>1</v>
      </c>
      <c r="L73" s="18">
        <v>1</v>
      </c>
      <c r="M73" s="18">
        <v>1</v>
      </c>
      <c r="N73" s="18">
        <v>1</v>
      </c>
      <c r="O73" s="18">
        <v>1</v>
      </c>
      <c r="P73" s="18">
        <v>1</v>
      </c>
      <c r="Q73" s="18">
        <v>1</v>
      </c>
      <c r="R73" s="18">
        <v>1</v>
      </c>
      <c r="S73" s="18">
        <v>1</v>
      </c>
      <c r="T73" s="18">
        <v>1</v>
      </c>
      <c r="U73" s="18">
        <v>1</v>
      </c>
      <c r="V73" s="18">
        <v>1</v>
      </c>
      <c r="W73" s="18">
        <v>1</v>
      </c>
      <c r="X73" s="18">
        <v>1</v>
      </c>
      <c r="Y73" s="18">
        <v>1</v>
      </c>
      <c r="Z73" s="18">
        <v>1</v>
      </c>
      <c r="AA73" s="18">
        <v>1</v>
      </c>
      <c r="AB73" s="18">
        <v>1</v>
      </c>
      <c r="AC73" s="18">
        <v>1</v>
      </c>
      <c r="AD73" s="19">
        <f t="shared" si="6"/>
        <v>28</v>
      </c>
      <c r="AE73" s="19"/>
      <c r="AF73" s="19"/>
      <c r="AG73" s="19">
        <f>AD73*AL7</f>
        <v>280</v>
      </c>
      <c r="AH73" s="19"/>
      <c r="AI73" s="19"/>
      <c r="AJ73" s="19">
        <f t="shared" si="7"/>
        <v>280</v>
      </c>
      <c r="AK73" s="20">
        <v>4</v>
      </c>
      <c r="AL73" s="20">
        <f t="shared" si="8"/>
        <v>1120</v>
      </c>
      <c r="AM73" s="24"/>
      <c r="AN73" s="16">
        <f t="shared" si="9"/>
        <v>1120</v>
      </c>
      <c r="AO73" s="17"/>
    </row>
    <row r="74" spans="1:41" ht="11.25" thickBot="1" thickTop="1">
      <c r="A74" s="50" t="s">
        <v>181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>
        <f t="shared" si="6"/>
        <v>0</v>
      </c>
      <c r="AE74" s="19"/>
      <c r="AF74" s="19"/>
      <c r="AG74" s="19">
        <f>AD74*AL7</f>
        <v>0</v>
      </c>
      <c r="AH74" s="19"/>
      <c r="AI74" s="19"/>
      <c r="AJ74" s="19">
        <f t="shared" si="7"/>
        <v>0</v>
      </c>
      <c r="AK74" s="20">
        <v>4</v>
      </c>
      <c r="AL74" s="20">
        <f t="shared" si="8"/>
        <v>0</v>
      </c>
      <c r="AM74" s="24"/>
      <c r="AN74" s="16">
        <f t="shared" si="9"/>
        <v>0</v>
      </c>
      <c r="AO74" s="17"/>
    </row>
    <row r="75" spans="1:41" ht="11.25" thickBot="1" thickTop="1">
      <c r="A75" s="50" t="s">
        <v>182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>
        <f t="shared" si="6"/>
        <v>0</v>
      </c>
      <c r="AE75" s="19"/>
      <c r="AF75" s="19"/>
      <c r="AG75" s="19">
        <f>AD75*AL7</f>
        <v>0</v>
      </c>
      <c r="AH75" s="19"/>
      <c r="AI75" s="19"/>
      <c r="AJ75" s="19">
        <f t="shared" si="7"/>
        <v>0</v>
      </c>
      <c r="AK75" s="20">
        <v>4</v>
      </c>
      <c r="AL75" s="20">
        <f t="shared" si="8"/>
        <v>0</v>
      </c>
      <c r="AM75" s="24"/>
      <c r="AN75" s="16">
        <f t="shared" si="9"/>
        <v>0</v>
      </c>
      <c r="AO75" s="17"/>
    </row>
    <row r="76" spans="1:41" ht="11.25" thickBot="1" thickTop="1">
      <c r="A76" s="50" t="s">
        <v>183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>
        <f t="shared" si="6"/>
        <v>0</v>
      </c>
      <c r="AE76" s="19"/>
      <c r="AF76" s="19"/>
      <c r="AG76" s="19">
        <f>AD76*AL7</f>
        <v>0</v>
      </c>
      <c r="AH76" s="19"/>
      <c r="AI76" s="19"/>
      <c r="AJ76" s="19">
        <f t="shared" si="7"/>
        <v>0</v>
      </c>
      <c r="AK76" s="20">
        <v>4</v>
      </c>
      <c r="AL76" s="20">
        <f t="shared" si="8"/>
        <v>0</v>
      </c>
      <c r="AM76" s="24"/>
      <c r="AN76" s="16">
        <f t="shared" si="9"/>
        <v>0</v>
      </c>
      <c r="AO76" s="17"/>
    </row>
    <row r="77" spans="1:41" ht="11.25" thickBot="1" thickTop="1">
      <c r="A77" s="50" t="s">
        <v>184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9">
        <f aca="true" t="shared" si="10" ref="AD77:AD102">COUNTIF(A77:AC77,1)</f>
        <v>0</v>
      </c>
      <c r="AE77" s="19"/>
      <c r="AF77" s="19"/>
      <c r="AG77" s="19">
        <f>AD77*AL7</f>
        <v>0</v>
      </c>
      <c r="AH77" s="19"/>
      <c r="AI77" s="19"/>
      <c r="AJ77" s="19">
        <f aca="true" t="shared" si="11" ref="AJ77:AJ102">AG77</f>
        <v>0</v>
      </c>
      <c r="AK77" s="20">
        <v>4</v>
      </c>
      <c r="AL77" s="20">
        <f aca="true" t="shared" si="12" ref="AL77:AL102">(AK77*AJ77)</f>
        <v>0</v>
      </c>
      <c r="AM77" s="24"/>
      <c r="AN77" s="16">
        <f aca="true" t="shared" si="13" ref="AN77:AN102">AL77*(1+AM77)</f>
        <v>0</v>
      </c>
      <c r="AO77" s="17"/>
    </row>
    <row r="78" spans="1:41" ht="11.25" thickBot="1" thickTop="1">
      <c r="A78" s="50" t="s">
        <v>185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9">
        <f t="shared" si="10"/>
        <v>0</v>
      </c>
      <c r="AE78" s="19"/>
      <c r="AF78" s="19"/>
      <c r="AG78" s="19">
        <f>AD78*AL7</f>
        <v>0</v>
      </c>
      <c r="AH78" s="19"/>
      <c r="AI78" s="19"/>
      <c r="AJ78" s="19">
        <f t="shared" si="11"/>
        <v>0</v>
      </c>
      <c r="AK78" s="20">
        <v>4</v>
      </c>
      <c r="AL78" s="20">
        <f t="shared" si="12"/>
        <v>0</v>
      </c>
      <c r="AM78" s="24"/>
      <c r="AN78" s="16">
        <f t="shared" si="13"/>
        <v>0</v>
      </c>
      <c r="AO78" s="17"/>
    </row>
    <row r="79" spans="1:41" ht="11.25" thickBot="1" thickTop="1">
      <c r="A79" s="50" t="s">
        <v>186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9">
        <f t="shared" si="10"/>
        <v>0</v>
      </c>
      <c r="AE79" s="19"/>
      <c r="AF79" s="19"/>
      <c r="AG79" s="19">
        <f>AD79*AL7</f>
        <v>0</v>
      </c>
      <c r="AH79" s="19"/>
      <c r="AI79" s="19"/>
      <c r="AJ79" s="19">
        <f t="shared" si="11"/>
        <v>0</v>
      </c>
      <c r="AK79" s="20">
        <v>4</v>
      </c>
      <c r="AL79" s="20">
        <f t="shared" si="12"/>
        <v>0</v>
      </c>
      <c r="AM79" s="24"/>
      <c r="AN79" s="16">
        <f t="shared" si="13"/>
        <v>0</v>
      </c>
      <c r="AO79" s="17"/>
    </row>
    <row r="80" spans="1:41" ht="11.25" thickBot="1" thickTop="1">
      <c r="A80" s="50" t="s">
        <v>187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9">
        <f t="shared" si="10"/>
        <v>0</v>
      </c>
      <c r="AE80" s="19"/>
      <c r="AF80" s="19"/>
      <c r="AG80" s="19">
        <f>AD80*AL7</f>
        <v>0</v>
      </c>
      <c r="AH80" s="19"/>
      <c r="AI80" s="19"/>
      <c r="AJ80" s="19">
        <f t="shared" si="11"/>
        <v>0</v>
      </c>
      <c r="AK80" s="20">
        <v>4</v>
      </c>
      <c r="AL80" s="20">
        <f t="shared" si="12"/>
        <v>0</v>
      </c>
      <c r="AM80" s="24"/>
      <c r="AN80" s="16">
        <f t="shared" si="13"/>
        <v>0</v>
      </c>
      <c r="AO80" s="17"/>
    </row>
    <row r="81" spans="1:41" ht="11.25" thickBot="1" thickTop="1">
      <c r="A81" s="50" t="s">
        <v>188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9">
        <f t="shared" si="10"/>
        <v>0</v>
      </c>
      <c r="AE81" s="19"/>
      <c r="AF81" s="19"/>
      <c r="AG81" s="19">
        <f>AD81*AL7</f>
        <v>0</v>
      </c>
      <c r="AH81" s="19"/>
      <c r="AI81" s="19"/>
      <c r="AJ81" s="19">
        <f t="shared" si="11"/>
        <v>0</v>
      </c>
      <c r="AK81" s="20">
        <v>4</v>
      </c>
      <c r="AL81" s="20">
        <f t="shared" si="12"/>
        <v>0</v>
      </c>
      <c r="AM81" s="24"/>
      <c r="AN81" s="16">
        <f t="shared" si="13"/>
        <v>0</v>
      </c>
      <c r="AO81" s="17"/>
    </row>
    <row r="82" spans="1:41" ht="11.25" thickBot="1" thickTop="1">
      <c r="A82" s="50" t="s">
        <v>189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9">
        <f t="shared" si="10"/>
        <v>0</v>
      </c>
      <c r="AE82" s="19"/>
      <c r="AF82" s="19"/>
      <c r="AG82" s="19">
        <f>AD82*AL7</f>
        <v>0</v>
      </c>
      <c r="AH82" s="19"/>
      <c r="AI82" s="19"/>
      <c r="AJ82" s="19">
        <f t="shared" si="11"/>
        <v>0</v>
      </c>
      <c r="AK82" s="20">
        <v>4</v>
      </c>
      <c r="AL82" s="20">
        <f t="shared" si="12"/>
        <v>0</v>
      </c>
      <c r="AM82" s="24"/>
      <c r="AN82" s="16">
        <f t="shared" si="13"/>
        <v>0</v>
      </c>
      <c r="AO82" s="17"/>
    </row>
    <row r="83" spans="1:41" ht="11.25" thickBot="1" thickTop="1">
      <c r="A83" s="50" t="s">
        <v>190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9">
        <f t="shared" si="10"/>
        <v>0</v>
      </c>
      <c r="AE83" s="19"/>
      <c r="AF83" s="19"/>
      <c r="AG83" s="19">
        <f>AD83*AL7</f>
        <v>0</v>
      </c>
      <c r="AH83" s="19"/>
      <c r="AI83" s="19"/>
      <c r="AJ83" s="19">
        <f t="shared" si="11"/>
        <v>0</v>
      </c>
      <c r="AK83" s="20">
        <v>4</v>
      </c>
      <c r="AL83" s="20">
        <f t="shared" si="12"/>
        <v>0</v>
      </c>
      <c r="AM83" s="24"/>
      <c r="AN83" s="16">
        <f t="shared" si="13"/>
        <v>0</v>
      </c>
      <c r="AO83" s="17"/>
    </row>
    <row r="84" spans="1:41" ht="11.25" thickBot="1" thickTop="1">
      <c r="A84" s="50" t="s">
        <v>191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9">
        <f t="shared" si="10"/>
        <v>0</v>
      </c>
      <c r="AE84" s="19"/>
      <c r="AF84" s="19"/>
      <c r="AG84" s="19">
        <f>AD84*AL7</f>
        <v>0</v>
      </c>
      <c r="AH84" s="19"/>
      <c r="AI84" s="19"/>
      <c r="AJ84" s="19">
        <f t="shared" si="11"/>
        <v>0</v>
      </c>
      <c r="AK84" s="20">
        <v>4</v>
      </c>
      <c r="AL84" s="20">
        <f t="shared" si="12"/>
        <v>0</v>
      </c>
      <c r="AM84" s="24"/>
      <c r="AN84" s="16">
        <f t="shared" si="13"/>
        <v>0</v>
      </c>
      <c r="AO84" s="17"/>
    </row>
    <row r="85" spans="1:41" ht="11.25" thickBot="1" thickTop="1">
      <c r="A85" s="49" t="s">
        <v>192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>
        <f t="shared" si="10"/>
        <v>0</v>
      </c>
      <c r="AE85" s="19"/>
      <c r="AF85" s="19"/>
      <c r="AG85" s="19">
        <f>AD85*AL7</f>
        <v>0</v>
      </c>
      <c r="AH85" s="19"/>
      <c r="AI85" s="19"/>
      <c r="AJ85" s="19">
        <f t="shared" si="11"/>
        <v>0</v>
      </c>
      <c r="AK85" s="20">
        <v>4</v>
      </c>
      <c r="AL85" s="20">
        <f t="shared" si="12"/>
        <v>0</v>
      </c>
      <c r="AM85" s="24"/>
      <c r="AN85" s="16">
        <f t="shared" si="13"/>
        <v>0</v>
      </c>
      <c r="AO85" s="17"/>
    </row>
    <row r="86" spans="1:41" ht="11.25" thickBot="1" thickTop="1">
      <c r="A86" s="49" t="s">
        <v>193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>
        <f t="shared" si="10"/>
        <v>0</v>
      </c>
      <c r="AE86" s="19"/>
      <c r="AF86" s="19"/>
      <c r="AG86" s="19">
        <f>AD86*AL7</f>
        <v>0</v>
      </c>
      <c r="AH86" s="19"/>
      <c r="AI86" s="19"/>
      <c r="AJ86" s="19">
        <f t="shared" si="11"/>
        <v>0</v>
      </c>
      <c r="AK86" s="20">
        <v>4</v>
      </c>
      <c r="AL86" s="20">
        <f t="shared" si="12"/>
        <v>0</v>
      </c>
      <c r="AM86" s="24"/>
      <c r="AN86" s="16">
        <f t="shared" si="13"/>
        <v>0</v>
      </c>
      <c r="AO86" s="17"/>
    </row>
    <row r="87" spans="1:41" ht="11.25" thickBot="1" thickTop="1">
      <c r="A87" s="49" t="s">
        <v>194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>
        <f t="shared" si="10"/>
        <v>0</v>
      </c>
      <c r="AE87" s="19"/>
      <c r="AF87" s="19"/>
      <c r="AG87" s="19">
        <f>AD87*AL7</f>
        <v>0</v>
      </c>
      <c r="AH87" s="19"/>
      <c r="AI87" s="19"/>
      <c r="AJ87" s="19">
        <f t="shared" si="11"/>
        <v>0</v>
      </c>
      <c r="AK87" s="20">
        <v>4</v>
      </c>
      <c r="AL87" s="20">
        <f t="shared" si="12"/>
        <v>0</v>
      </c>
      <c r="AM87" s="24"/>
      <c r="AN87" s="16">
        <f t="shared" si="13"/>
        <v>0</v>
      </c>
      <c r="AO87" s="17"/>
    </row>
    <row r="88" spans="1:41" ht="16.5" thickBot="1" thickTop="1">
      <c r="A88" s="60" t="s">
        <v>195</v>
      </c>
      <c r="B88" s="18">
        <v>1</v>
      </c>
      <c r="C88" s="18">
        <v>1</v>
      </c>
      <c r="D88" s="18">
        <v>1</v>
      </c>
      <c r="E88" s="18">
        <v>1</v>
      </c>
      <c r="F88" s="18">
        <v>1</v>
      </c>
      <c r="G88" s="18">
        <v>1</v>
      </c>
      <c r="H88" s="18">
        <v>1</v>
      </c>
      <c r="I88" s="18">
        <v>1</v>
      </c>
      <c r="J88" s="18">
        <v>1</v>
      </c>
      <c r="K88" s="18">
        <v>1</v>
      </c>
      <c r="L88" s="18">
        <v>1</v>
      </c>
      <c r="M88" s="18">
        <v>1</v>
      </c>
      <c r="N88" s="18">
        <v>1</v>
      </c>
      <c r="O88" s="18">
        <v>1</v>
      </c>
      <c r="P88" s="18">
        <v>1</v>
      </c>
      <c r="Q88" s="18">
        <v>1</v>
      </c>
      <c r="R88" s="18">
        <v>1</v>
      </c>
      <c r="S88" s="18">
        <v>1</v>
      </c>
      <c r="T88" s="18">
        <v>1</v>
      </c>
      <c r="U88" s="18">
        <v>1</v>
      </c>
      <c r="V88" s="18">
        <v>1</v>
      </c>
      <c r="W88" s="18">
        <v>1</v>
      </c>
      <c r="X88" s="18">
        <v>1</v>
      </c>
      <c r="Y88" s="18">
        <v>1</v>
      </c>
      <c r="Z88" s="18">
        <v>1</v>
      </c>
      <c r="AA88" s="18">
        <v>1</v>
      </c>
      <c r="AB88" s="18">
        <v>1</v>
      </c>
      <c r="AC88" s="18">
        <v>1</v>
      </c>
      <c r="AD88" s="19">
        <f t="shared" si="10"/>
        <v>28</v>
      </c>
      <c r="AE88" s="19"/>
      <c r="AF88" s="19"/>
      <c r="AG88" s="19">
        <f>AD88*AL7</f>
        <v>280</v>
      </c>
      <c r="AH88" s="19"/>
      <c r="AI88" s="19"/>
      <c r="AJ88" s="19">
        <f t="shared" si="11"/>
        <v>280</v>
      </c>
      <c r="AK88" s="20">
        <v>4</v>
      </c>
      <c r="AL88" s="20">
        <f t="shared" si="12"/>
        <v>1120</v>
      </c>
      <c r="AM88" s="24"/>
      <c r="AN88" s="16">
        <f t="shared" si="13"/>
        <v>1120</v>
      </c>
      <c r="AO88" s="17"/>
    </row>
    <row r="89" spans="1:41" ht="11.25" thickBot="1" thickTop="1">
      <c r="A89" s="52" t="s">
        <v>196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9">
        <f t="shared" si="10"/>
        <v>0</v>
      </c>
      <c r="AE89" s="19"/>
      <c r="AF89" s="19"/>
      <c r="AG89" s="19">
        <f>AD89*AL7</f>
        <v>0</v>
      </c>
      <c r="AH89" s="19"/>
      <c r="AI89" s="19"/>
      <c r="AJ89" s="19">
        <f t="shared" si="11"/>
        <v>0</v>
      </c>
      <c r="AK89" s="20">
        <v>4</v>
      </c>
      <c r="AL89" s="20">
        <f t="shared" si="12"/>
        <v>0</v>
      </c>
      <c r="AM89" s="24"/>
      <c r="AN89" s="16">
        <f t="shared" si="13"/>
        <v>0</v>
      </c>
      <c r="AO89" s="17"/>
    </row>
    <row r="90" spans="1:41" ht="11.25" thickBot="1" thickTop="1">
      <c r="A90" s="52" t="s">
        <v>197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9">
        <f t="shared" si="10"/>
        <v>0</v>
      </c>
      <c r="AE90" s="19"/>
      <c r="AF90" s="19"/>
      <c r="AG90" s="19">
        <f>AD90*AL7</f>
        <v>0</v>
      </c>
      <c r="AH90" s="19"/>
      <c r="AI90" s="19"/>
      <c r="AJ90" s="19">
        <f t="shared" si="11"/>
        <v>0</v>
      </c>
      <c r="AK90" s="20">
        <v>4</v>
      </c>
      <c r="AL90" s="20">
        <f t="shared" si="12"/>
        <v>0</v>
      </c>
      <c r="AM90" s="24"/>
      <c r="AN90" s="16">
        <f t="shared" si="13"/>
        <v>0</v>
      </c>
      <c r="AO90" s="17"/>
    </row>
    <row r="91" spans="1:41" ht="11.25" thickBot="1" thickTop="1">
      <c r="A91" s="52" t="s">
        <v>198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9">
        <f t="shared" si="10"/>
        <v>0</v>
      </c>
      <c r="AE91" s="19"/>
      <c r="AF91" s="19"/>
      <c r="AG91" s="19">
        <f>AD91*AL7</f>
        <v>0</v>
      </c>
      <c r="AH91" s="19"/>
      <c r="AI91" s="19"/>
      <c r="AJ91" s="19">
        <f t="shared" si="11"/>
        <v>0</v>
      </c>
      <c r="AK91" s="20">
        <v>4</v>
      </c>
      <c r="AL91" s="20">
        <f t="shared" si="12"/>
        <v>0</v>
      </c>
      <c r="AM91" s="24"/>
      <c r="AN91" s="16">
        <f t="shared" si="13"/>
        <v>0</v>
      </c>
      <c r="AO91" s="17"/>
    </row>
    <row r="92" spans="1:41" ht="11.25" thickBot="1" thickTop="1">
      <c r="A92" s="52" t="s">
        <v>199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9">
        <f t="shared" si="10"/>
        <v>0</v>
      </c>
      <c r="AE92" s="19"/>
      <c r="AF92" s="19"/>
      <c r="AG92" s="19">
        <f>AD92*AL7</f>
        <v>0</v>
      </c>
      <c r="AH92" s="19"/>
      <c r="AI92" s="19"/>
      <c r="AJ92" s="19">
        <f t="shared" si="11"/>
        <v>0</v>
      </c>
      <c r="AK92" s="20">
        <v>4</v>
      </c>
      <c r="AL92" s="20">
        <f t="shared" si="12"/>
        <v>0</v>
      </c>
      <c r="AM92" s="24"/>
      <c r="AN92" s="16">
        <f t="shared" si="13"/>
        <v>0</v>
      </c>
      <c r="AO92" s="17"/>
    </row>
    <row r="93" spans="1:41" ht="11.25" thickBot="1" thickTop="1">
      <c r="A93" s="52" t="s">
        <v>200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9">
        <f t="shared" si="10"/>
        <v>0</v>
      </c>
      <c r="AE93" s="19"/>
      <c r="AF93" s="19"/>
      <c r="AG93" s="19">
        <f>AD93*AL7</f>
        <v>0</v>
      </c>
      <c r="AH93" s="19"/>
      <c r="AI93" s="19"/>
      <c r="AJ93" s="19">
        <f t="shared" si="11"/>
        <v>0</v>
      </c>
      <c r="AK93" s="20">
        <v>4</v>
      </c>
      <c r="AL93" s="20">
        <f t="shared" si="12"/>
        <v>0</v>
      </c>
      <c r="AM93" s="24"/>
      <c r="AN93" s="16">
        <f t="shared" si="13"/>
        <v>0</v>
      </c>
      <c r="AO93" s="17"/>
    </row>
    <row r="94" spans="1:41" ht="11.25" thickBot="1" thickTop="1">
      <c r="A94" s="52" t="s">
        <v>201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9">
        <f t="shared" si="10"/>
        <v>0</v>
      </c>
      <c r="AE94" s="19"/>
      <c r="AF94" s="19"/>
      <c r="AG94" s="19">
        <f>AD94*AL7</f>
        <v>0</v>
      </c>
      <c r="AH94" s="19"/>
      <c r="AI94" s="19"/>
      <c r="AJ94" s="19">
        <f t="shared" si="11"/>
        <v>0</v>
      </c>
      <c r="AK94" s="20">
        <v>4</v>
      </c>
      <c r="AL94" s="20">
        <f t="shared" si="12"/>
        <v>0</v>
      </c>
      <c r="AM94" s="24"/>
      <c r="AN94" s="16">
        <f t="shared" si="13"/>
        <v>0</v>
      </c>
      <c r="AO94" s="17"/>
    </row>
    <row r="95" spans="1:41" ht="11.25" thickBot="1" thickTop="1">
      <c r="A95" s="52" t="s">
        <v>202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9">
        <f t="shared" si="10"/>
        <v>0</v>
      </c>
      <c r="AE95" s="19"/>
      <c r="AF95" s="19"/>
      <c r="AG95" s="19">
        <f>AD95*AL7</f>
        <v>0</v>
      </c>
      <c r="AH95" s="19"/>
      <c r="AI95" s="19"/>
      <c r="AJ95" s="19">
        <f t="shared" si="11"/>
        <v>0</v>
      </c>
      <c r="AK95" s="20">
        <v>4</v>
      </c>
      <c r="AL95" s="20">
        <f t="shared" si="12"/>
        <v>0</v>
      </c>
      <c r="AM95" s="24"/>
      <c r="AN95" s="16">
        <f t="shared" si="13"/>
        <v>0</v>
      </c>
      <c r="AO95" s="17"/>
    </row>
    <row r="96" spans="1:41" ht="11.25" thickBot="1" thickTop="1">
      <c r="A96" s="52" t="s">
        <v>203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9">
        <f t="shared" si="10"/>
        <v>0</v>
      </c>
      <c r="AE96" s="19"/>
      <c r="AF96" s="19"/>
      <c r="AG96" s="19">
        <f>AD96*AL7</f>
        <v>0</v>
      </c>
      <c r="AH96" s="19"/>
      <c r="AI96" s="19"/>
      <c r="AJ96" s="19">
        <f t="shared" si="11"/>
        <v>0</v>
      </c>
      <c r="AK96" s="20">
        <v>4</v>
      </c>
      <c r="AL96" s="20">
        <f t="shared" si="12"/>
        <v>0</v>
      </c>
      <c r="AM96" s="24"/>
      <c r="AN96" s="16">
        <f t="shared" si="13"/>
        <v>0</v>
      </c>
      <c r="AO96" s="17"/>
    </row>
    <row r="97" spans="1:41" ht="11.25" thickBot="1" thickTop="1">
      <c r="A97" s="54" t="s">
        <v>204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9">
        <f t="shared" si="10"/>
        <v>0</v>
      </c>
      <c r="AE97" s="19"/>
      <c r="AF97" s="19"/>
      <c r="AG97" s="19">
        <f>AD97*AL7</f>
        <v>0</v>
      </c>
      <c r="AH97" s="19"/>
      <c r="AI97" s="19"/>
      <c r="AJ97" s="19">
        <f t="shared" si="11"/>
        <v>0</v>
      </c>
      <c r="AK97" s="20">
        <v>4</v>
      </c>
      <c r="AL97" s="20">
        <f t="shared" si="12"/>
        <v>0</v>
      </c>
      <c r="AM97" s="24"/>
      <c r="AN97" s="16">
        <f t="shared" si="13"/>
        <v>0</v>
      </c>
      <c r="AO97" s="17"/>
    </row>
    <row r="98" spans="1:41" ht="11.25" thickBot="1" thickTop="1">
      <c r="A98" s="53" t="s">
        <v>205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9">
        <f t="shared" si="10"/>
        <v>0</v>
      </c>
      <c r="AE98" s="19"/>
      <c r="AF98" s="19"/>
      <c r="AG98" s="19">
        <f>AD98*AL7</f>
        <v>0</v>
      </c>
      <c r="AH98" s="19"/>
      <c r="AI98" s="19"/>
      <c r="AJ98" s="19">
        <f t="shared" si="11"/>
        <v>0</v>
      </c>
      <c r="AK98" s="20">
        <v>4</v>
      </c>
      <c r="AL98" s="20">
        <f t="shared" si="12"/>
        <v>0</v>
      </c>
      <c r="AM98" s="24"/>
      <c r="AN98" s="16">
        <f t="shared" si="13"/>
        <v>0</v>
      </c>
      <c r="AO98" s="17"/>
    </row>
    <row r="99" spans="1:41" ht="11.25" thickBot="1" thickTop="1">
      <c r="A99" s="53" t="s">
        <v>206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9">
        <f t="shared" si="10"/>
        <v>0</v>
      </c>
      <c r="AE99" s="19"/>
      <c r="AF99" s="19"/>
      <c r="AG99" s="19">
        <f>AD99*AL7</f>
        <v>0</v>
      </c>
      <c r="AH99" s="19"/>
      <c r="AI99" s="19"/>
      <c r="AJ99" s="19">
        <f t="shared" si="11"/>
        <v>0</v>
      </c>
      <c r="AK99" s="20">
        <v>4</v>
      </c>
      <c r="AL99" s="20">
        <f t="shared" si="12"/>
        <v>0</v>
      </c>
      <c r="AM99" s="24"/>
      <c r="AN99" s="16">
        <f t="shared" si="13"/>
        <v>0</v>
      </c>
      <c r="AO99" s="17"/>
    </row>
    <row r="100" spans="1:41" ht="11.25" thickBot="1" thickTop="1">
      <c r="A100" s="53" t="s">
        <v>207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9">
        <f t="shared" si="10"/>
        <v>0</v>
      </c>
      <c r="AE100" s="19"/>
      <c r="AF100" s="19"/>
      <c r="AG100" s="19">
        <f>AD100*AL7</f>
        <v>0</v>
      </c>
      <c r="AH100" s="19"/>
      <c r="AI100" s="19"/>
      <c r="AJ100" s="19">
        <f t="shared" si="11"/>
        <v>0</v>
      </c>
      <c r="AK100" s="20">
        <v>4</v>
      </c>
      <c r="AL100" s="20">
        <f t="shared" si="12"/>
        <v>0</v>
      </c>
      <c r="AM100" s="24"/>
      <c r="AN100" s="16">
        <f t="shared" si="13"/>
        <v>0</v>
      </c>
      <c r="AO100" s="17"/>
    </row>
    <row r="101" spans="1:41" ht="11.25" thickBot="1" thickTop="1">
      <c r="A101" s="53" t="s">
        <v>208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9">
        <f t="shared" si="10"/>
        <v>0</v>
      </c>
      <c r="AE101" s="19"/>
      <c r="AF101" s="19"/>
      <c r="AG101" s="19">
        <f>AD101*AL7</f>
        <v>0</v>
      </c>
      <c r="AH101" s="19"/>
      <c r="AI101" s="19"/>
      <c r="AJ101" s="19">
        <f t="shared" si="11"/>
        <v>0</v>
      </c>
      <c r="AK101" s="20">
        <v>4</v>
      </c>
      <c r="AL101" s="20">
        <f t="shared" si="12"/>
        <v>0</v>
      </c>
      <c r="AM101" s="24"/>
      <c r="AN101" s="16">
        <f t="shared" si="13"/>
        <v>0</v>
      </c>
      <c r="AO101" s="17"/>
    </row>
    <row r="102" spans="1:41" ht="11.25" thickBot="1" thickTop="1">
      <c r="A102" s="53" t="s">
        <v>209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9">
        <f t="shared" si="10"/>
        <v>0</v>
      </c>
      <c r="AE102" s="19"/>
      <c r="AF102" s="19"/>
      <c r="AG102" s="19">
        <f>AD102*AL68</f>
        <v>0</v>
      </c>
      <c r="AH102" s="19"/>
      <c r="AI102" s="19"/>
      <c r="AJ102" s="19">
        <f t="shared" si="11"/>
        <v>0</v>
      </c>
      <c r="AK102" s="20">
        <v>4</v>
      </c>
      <c r="AL102" s="20">
        <f t="shared" si="12"/>
        <v>0</v>
      </c>
      <c r="AM102" s="24"/>
      <c r="AN102" s="16">
        <f t="shared" si="13"/>
        <v>0</v>
      </c>
      <c r="AO102" s="17"/>
    </row>
    <row r="103" spans="1:40" ht="19.5" customHeight="1" thickBot="1" thickTop="1">
      <c r="A103" s="25" t="s">
        <v>27</v>
      </c>
      <c r="B103" s="26">
        <f aca="true" t="shared" si="14" ref="B103:K103">COUNT(B13:B102)</f>
        <v>6</v>
      </c>
      <c r="C103" s="26">
        <f t="shared" si="14"/>
        <v>6</v>
      </c>
      <c r="D103" s="26">
        <f t="shared" si="14"/>
        <v>6</v>
      </c>
      <c r="E103" s="26">
        <f t="shared" si="14"/>
        <v>6</v>
      </c>
      <c r="F103" s="26">
        <f t="shared" si="14"/>
        <v>6</v>
      </c>
      <c r="G103" s="26">
        <f t="shared" si="14"/>
        <v>6</v>
      </c>
      <c r="H103" s="26">
        <f t="shared" si="14"/>
        <v>6</v>
      </c>
      <c r="I103" s="26">
        <f t="shared" si="14"/>
        <v>6</v>
      </c>
      <c r="J103" s="26">
        <f t="shared" si="14"/>
        <v>6</v>
      </c>
      <c r="K103" s="26">
        <f t="shared" si="14"/>
        <v>6</v>
      </c>
      <c r="L103" s="26">
        <f aca="true" t="shared" si="15" ref="L103:Y103">SUM(L13:L102)</f>
        <v>6</v>
      </c>
      <c r="M103" s="26">
        <f t="shared" si="15"/>
        <v>6</v>
      </c>
      <c r="N103" s="26">
        <f t="shared" si="15"/>
        <v>6</v>
      </c>
      <c r="O103" s="26">
        <f t="shared" si="15"/>
        <v>6</v>
      </c>
      <c r="P103" s="26">
        <f t="shared" si="15"/>
        <v>6</v>
      </c>
      <c r="Q103" s="26">
        <f t="shared" si="15"/>
        <v>6</v>
      </c>
      <c r="R103" s="26">
        <f t="shared" si="15"/>
        <v>6</v>
      </c>
      <c r="S103" s="26">
        <f t="shared" si="15"/>
        <v>6</v>
      </c>
      <c r="T103" s="26">
        <f t="shared" si="15"/>
        <v>6</v>
      </c>
      <c r="U103" s="26">
        <f t="shared" si="15"/>
        <v>6</v>
      </c>
      <c r="V103" s="26">
        <f t="shared" si="15"/>
        <v>6</v>
      </c>
      <c r="W103" s="26">
        <f t="shared" si="15"/>
        <v>6</v>
      </c>
      <c r="X103" s="26">
        <f t="shared" si="15"/>
        <v>6</v>
      </c>
      <c r="Y103" s="26">
        <f t="shared" si="15"/>
        <v>6</v>
      </c>
      <c r="Z103" s="26">
        <f>COUNT(Z13:Z102)</f>
        <v>6</v>
      </c>
      <c r="AA103" s="26">
        <f>COUNT(AA13:AA102)</f>
        <v>6</v>
      </c>
      <c r="AB103" s="26">
        <f>COUNT(AB13:AB102)</f>
        <v>6</v>
      </c>
      <c r="AC103" s="26">
        <f>COUNT(AC13:AC102)</f>
        <v>6</v>
      </c>
      <c r="AD103" s="36">
        <f aca="true" t="shared" si="16" ref="AD103:AJ103">SUM(AD13:AD102)</f>
        <v>168</v>
      </c>
      <c r="AE103" s="26">
        <f t="shared" si="16"/>
        <v>0</v>
      </c>
      <c r="AF103" s="26">
        <f t="shared" si="16"/>
        <v>0</v>
      </c>
      <c r="AG103" s="26">
        <f t="shared" si="16"/>
        <v>1680</v>
      </c>
      <c r="AH103" s="26">
        <f t="shared" si="16"/>
        <v>0</v>
      </c>
      <c r="AI103" s="26" t="e">
        <f t="shared" si="16"/>
        <v>#REF!</v>
      </c>
      <c r="AJ103" s="27">
        <f t="shared" si="16"/>
        <v>1680</v>
      </c>
      <c r="AK103" s="28"/>
      <c r="AL103" s="28">
        <f>SUM(AL13:AL102)</f>
        <v>6720</v>
      </c>
      <c r="AM103" s="28"/>
      <c r="AN103" s="29">
        <f>SUM(AN13:AN102)</f>
        <v>6720</v>
      </c>
    </row>
    <row r="104" spans="1:40" ht="16.5" thickBot="1" thickTop="1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2"/>
      <c r="AE104" s="32"/>
      <c r="AF104" s="32"/>
      <c r="AG104" s="162" t="s">
        <v>29</v>
      </c>
      <c r="AH104" s="162"/>
      <c r="AI104" s="162"/>
      <c r="AJ104" s="162"/>
      <c r="AK104" s="162"/>
      <c r="AL104" s="162"/>
      <c r="AM104" s="40">
        <v>1</v>
      </c>
      <c r="AN104" s="41">
        <f>AN103-(AN103*5%)</f>
        <v>6384</v>
      </c>
    </row>
    <row r="105" spans="1:40" ht="16.5" thickBot="1" thickTop="1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2"/>
      <c r="AE105" s="32"/>
      <c r="AF105" s="32"/>
      <c r="AG105" s="158" t="s">
        <v>222</v>
      </c>
      <c r="AH105" s="158"/>
      <c r="AI105" s="158"/>
      <c r="AJ105" s="158"/>
      <c r="AK105" s="158"/>
      <c r="AL105" s="158"/>
      <c r="AM105" s="40"/>
      <c r="AN105" s="43">
        <f>AN103-(AN103*15%)</f>
        <v>5712</v>
      </c>
    </row>
    <row r="106" spans="1:40" ht="16.5" thickBot="1" thickTop="1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2"/>
      <c r="AE106" s="32"/>
      <c r="AF106" s="32"/>
      <c r="AG106" s="158" t="s">
        <v>223</v>
      </c>
      <c r="AH106" s="158"/>
      <c r="AI106" s="158"/>
      <c r="AJ106" s="158"/>
      <c r="AK106" s="158"/>
      <c r="AL106" s="158"/>
      <c r="AM106" s="40"/>
      <c r="AN106" s="43">
        <f>AN103-(AN103*20%)</f>
        <v>5376</v>
      </c>
    </row>
    <row r="107" spans="1:40" ht="16.5" thickBot="1" thickTop="1">
      <c r="A107" s="33"/>
      <c r="B107" s="5"/>
      <c r="C107" s="5"/>
      <c r="D107" s="5"/>
      <c r="E107" s="5"/>
      <c r="F107" s="5"/>
      <c r="G107" s="5"/>
      <c r="H107" s="5"/>
      <c r="I107" s="5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4"/>
      <c r="AE107" s="34"/>
      <c r="AF107" s="34"/>
      <c r="AG107" s="158" t="s">
        <v>224</v>
      </c>
      <c r="AH107" s="158"/>
      <c r="AI107" s="158"/>
      <c r="AJ107" s="158"/>
      <c r="AK107" s="158"/>
      <c r="AL107" s="158"/>
      <c r="AM107" s="42">
        <v>0</v>
      </c>
      <c r="AN107" s="43">
        <f>AN103-(AN103*25%)</f>
        <v>5040</v>
      </c>
    </row>
    <row r="108" spans="1:40" s="3" customFormat="1" ht="27.75" customHeight="1" thickTop="1">
      <c r="A108" s="1"/>
      <c r="B108" s="1"/>
      <c r="C108" s="1"/>
      <c r="D108" s="1"/>
      <c r="E108" s="1"/>
      <c r="F108" s="1"/>
      <c r="G108" s="1"/>
      <c r="H108" s="1"/>
      <c r="I108" s="1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</row>
    <row r="109" spans="2:39" ht="12.75">
      <c r="B109" s="1"/>
      <c r="C109" s="1"/>
      <c r="D109" s="1"/>
      <c r="E109" s="1"/>
      <c r="F109" s="1"/>
      <c r="G109" s="1"/>
      <c r="H109" s="1"/>
      <c r="I109" s="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2:39" ht="12.75">
      <c r="B110" s="1"/>
      <c r="C110" s="1"/>
      <c r="D110" s="1"/>
      <c r="E110" s="1"/>
      <c r="F110" s="1"/>
      <c r="G110" s="1"/>
      <c r="H110" s="1"/>
      <c r="I110" s="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2:39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0:39" ht="12.75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0:39" ht="12.75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0:39" ht="12.75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0:39" ht="12.75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</sheetData>
  <sheetProtection selectLockedCells="1" selectUnlockedCells="1"/>
  <mergeCells count="34">
    <mergeCell ref="AD108:AN108"/>
    <mergeCell ref="AG107:AL107"/>
    <mergeCell ref="AG104:AL104"/>
    <mergeCell ref="AL10:AL12"/>
    <mergeCell ref="AG106:AL106"/>
    <mergeCell ref="AG105:AL105"/>
    <mergeCell ref="AM10:AM12"/>
    <mergeCell ref="AN10:AN12"/>
    <mergeCell ref="AH10:AH12"/>
    <mergeCell ref="AI10:AI12"/>
    <mergeCell ref="AJ10:AJ12"/>
    <mergeCell ref="AK10:AK12"/>
    <mergeCell ref="A10:A12"/>
    <mergeCell ref="B10:Z10"/>
    <mergeCell ref="AF10:AF12"/>
    <mergeCell ref="AG10:AG12"/>
    <mergeCell ref="AD10:AD12"/>
    <mergeCell ref="AE10:AE12"/>
    <mergeCell ref="B7:J7"/>
    <mergeCell ref="AD7:AK7"/>
    <mergeCell ref="AL7:AM7"/>
    <mergeCell ref="AG1:AN1"/>
    <mergeCell ref="A2:AN2"/>
    <mergeCell ref="B5:J5"/>
    <mergeCell ref="AD5:AK6"/>
    <mergeCell ref="AL5:AM6"/>
    <mergeCell ref="AN5:AN6"/>
    <mergeCell ref="B6:J6"/>
    <mergeCell ref="AL8:AM8"/>
    <mergeCell ref="AD8:AK8"/>
    <mergeCell ref="B8:J8"/>
    <mergeCell ref="AL9:AM9"/>
    <mergeCell ref="AD9:AK9"/>
    <mergeCell ref="B9:J9"/>
  </mergeCells>
  <printOptions/>
  <pageMargins left="0.15" right="0.14" top="0.15" bottom="0.14" header="0.15" footer="0.14"/>
  <pageSetup horizontalDpi="300" verticalDpi="300" orientation="landscape" paperSize="9" scale="5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5"/>
  <sheetViews>
    <sheetView zoomScalePageLayoutView="0" workbookViewId="0" topLeftCell="A1">
      <selection activeCell="AG17" sqref="AG17"/>
    </sheetView>
  </sheetViews>
  <sheetFormatPr defaultColWidth="20.625" defaultRowHeight="12.75"/>
  <cols>
    <col min="1" max="1" width="13.50390625" style="77" bestFit="1" customWidth="1"/>
    <col min="2" max="2" width="2.625" style="77" bestFit="1" customWidth="1"/>
    <col min="3" max="3" width="3.125" style="77" bestFit="1" customWidth="1"/>
    <col min="4" max="5" width="2.625" style="77" bestFit="1" customWidth="1"/>
    <col min="6" max="6" width="3.125" style="77" bestFit="1" customWidth="1"/>
    <col min="7" max="7" width="2.625" style="77" bestFit="1" customWidth="1"/>
    <col min="8" max="8" width="3.125" style="77" bestFit="1" customWidth="1"/>
    <col min="9" max="9" width="2.625" style="77" bestFit="1" customWidth="1"/>
    <col min="10" max="10" width="3.125" style="77" bestFit="1" customWidth="1"/>
    <col min="11" max="12" width="2.625" style="77" bestFit="1" customWidth="1"/>
    <col min="13" max="13" width="3.125" style="77" bestFit="1" customWidth="1"/>
    <col min="14" max="14" width="2.625" style="77" bestFit="1" customWidth="1"/>
    <col min="15" max="15" width="3.50390625" style="77" customWidth="1"/>
    <col min="16" max="16" width="2.625" style="77" bestFit="1" customWidth="1"/>
    <col min="17" max="17" width="3.125" style="77" bestFit="1" customWidth="1"/>
    <col min="18" max="19" width="2.625" style="77" bestFit="1" customWidth="1"/>
    <col min="20" max="20" width="3.125" style="77" bestFit="1" customWidth="1"/>
    <col min="21" max="21" width="2.625" style="77" bestFit="1" customWidth="1"/>
    <col min="22" max="22" width="3.125" style="77" bestFit="1" customWidth="1"/>
    <col min="23" max="23" width="2.625" style="77" bestFit="1" customWidth="1"/>
    <col min="24" max="24" width="3.125" style="77" bestFit="1" customWidth="1"/>
    <col min="25" max="26" width="2.625" style="77" bestFit="1" customWidth="1"/>
    <col min="27" max="27" width="3.125" style="77" bestFit="1" customWidth="1"/>
    <col min="28" max="28" width="2.625" style="77" bestFit="1" customWidth="1"/>
    <col min="29" max="29" width="3.125" style="77" bestFit="1" customWidth="1"/>
    <col min="30" max="30" width="2.625" style="77" hidden="1" customWidth="1"/>
    <col min="31" max="31" width="3.125" style="77" hidden="1" customWidth="1"/>
    <col min="32" max="32" width="2.625" style="77" hidden="1" customWidth="1"/>
    <col min="33" max="33" width="7.375" style="77" customWidth="1"/>
    <col min="34" max="35" width="18.125" style="77" hidden="1" customWidth="1"/>
    <col min="36" max="36" width="15.50390625" style="77" hidden="1" customWidth="1"/>
    <col min="37" max="38" width="16.50390625" style="77" hidden="1" customWidth="1"/>
    <col min="39" max="39" width="9.625" style="77" bestFit="1" customWidth="1"/>
    <col min="40" max="40" width="16.875" style="77" bestFit="1" customWidth="1"/>
    <col min="41" max="41" width="9.375" style="77" bestFit="1" customWidth="1"/>
    <col min="42" max="42" width="16.875" style="77" hidden="1" customWidth="1"/>
    <col min="43" max="43" width="24.50390625" style="77" bestFit="1" customWidth="1"/>
    <col min="44" max="16384" width="20.625" style="77" customWidth="1"/>
  </cols>
  <sheetData>
    <row r="1" spans="33:43" ht="9.75">
      <c r="AG1" s="141"/>
      <c r="AH1" s="142"/>
      <c r="AI1" s="142"/>
      <c r="AJ1" s="142"/>
      <c r="AK1" s="142"/>
      <c r="AL1" s="142"/>
      <c r="AM1" s="142"/>
      <c r="AN1" s="143"/>
      <c r="AO1" s="141" t="s">
        <v>3</v>
      </c>
      <c r="AP1" s="143"/>
      <c r="AQ1" s="147" t="s">
        <v>4</v>
      </c>
    </row>
    <row r="2" spans="33:43" ht="9.75">
      <c r="AG2" s="144"/>
      <c r="AH2" s="145"/>
      <c r="AI2" s="145"/>
      <c r="AJ2" s="145"/>
      <c r="AK2" s="145"/>
      <c r="AL2" s="145"/>
      <c r="AM2" s="145"/>
      <c r="AN2" s="146"/>
      <c r="AO2" s="144"/>
      <c r="AP2" s="146"/>
      <c r="AQ2" s="148"/>
    </row>
    <row r="3" spans="33:43" ht="9.75">
      <c r="AG3" s="133"/>
      <c r="AH3" s="134"/>
      <c r="AI3" s="134"/>
      <c r="AJ3" s="134"/>
      <c r="AK3" s="134"/>
      <c r="AL3" s="134"/>
      <c r="AM3" s="134"/>
      <c r="AN3" s="135"/>
      <c r="AO3" s="133">
        <v>10</v>
      </c>
      <c r="AP3" s="135"/>
      <c r="AQ3" s="10">
        <v>1</v>
      </c>
    </row>
    <row r="4" spans="33:43" ht="9.75">
      <c r="AG4" s="133"/>
      <c r="AH4" s="134"/>
      <c r="AI4" s="134"/>
      <c r="AJ4" s="134"/>
      <c r="AK4" s="134"/>
      <c r="AL4" s="134"/>
      <c r="AM4" s="134"/>
      <c r="AN4" s="135"/>
      <c r="AO4" s="152"/>
      <c r="AP4" s="153"/>
      <c r="AQ4" s="10">
        <v>1</v>
      </c>
    </row>
    <row r="5" spans="33:43" ht="10.5" thickBot="1">
      <c r="AG5" s="152"/>
      <c r="AH5" s="154"/>
      <c r="AI5" s="154"/>
      <c r="AJ5" s="154"/>
      <c r="AK5" s="154"/>
      <c r="AL5" s="154"/>
      <c r="AM5" s="154"/>
      <c r="AN5" s="153"/>
      <c r="AO5" s="152"/>
      <c r="AP5" s="153"/>
      <c r="AQ5" s="10">
        <v>1</v>
      </c>
    </row>
    <row r="6" spans="1:43" ht="14.25" customHeight="1" thickBot="1" thickTop="1">
      <c r="A6" s="169" t="s">
        <v>9</v>
      </c>
      <c r="B6" s="170" t="s">
        <v>225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67"/>
      <c r="AB6" s="67"/>
      <c r="AC6" s="67"/>
      <c r="AD6" s="67"/>
      <c r="AE6" s="67"/>
      <c r="AF6" s="67"/>
      <c r="AG6" s="172" t="s">
        <v>28</v>
      </c>
      <c r="AH6" s="172" t="s">
        <v>10</v>
      </c>
      <c r="AI6" s="165" t="s">
        <v>11</v>
      </c>
      <c r="AJ6" s="165" t="s">
        <v>12</v>
      </c>
      <c r="AK6" s="165" t="s">
        <v>13</v>
      </c>
      <c r="AL6" s="165" t="s">
        <v>14</v>
      </c>
      <c r="AM6" s="165" t="s">
        <v>15</v>
      </c>
      <c r="AN6" s="165" t="s">
        <v>16</v>
      </c>
      <c r="AO6" s="165" t="s">
        <v>17</v>
      </c>
      <c r="AP6" s="165" t="s">
        <v>18</v>
      </c>
      <c r="AQ6" s="165" t="s">
        <v>19</v>
      </c>
    </row>
    <row r="7" spans="1:43" ht="11.25" thickBot="1" thickTop="1">
      <c r="A7" s="169"/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17</v>
      </c>
      <c r="S7" s="69">
        <v>18</v>
      </c>
      <c r="T7" s="69">
        <v>19</v>
      </c>
      <c r="U7" s="69">
        <v>20</v>
      </c>
      <c r="V7" s="69">
        <v>21</v>
      </c>
      <c r="W7" s="69">
        <v>22</v>
      </c>
      <c r="X7" s="69">
        <v>23</v>
      </c>
      <c r="Y7" s="69">
        <v>24</v>
      </c>
      <c r="Z7" s="69">
        <v>25</v>
      </c>
      <c r="AA7" s="69">
        <v>26</v>
      </c>
      <c r="AB7" s="69">
        <v>27</v>
      </c>
      <c r="AC7" s="69">
        <v>28</v>
      </c>
      <c r="AD7" s="69">
        <v>29</v>
      </c>
      <c r="AE7" s="69">
        <v>30</v>
      </c>
      <c r="AF7" s="69">
        <v>31</v>
      </c>
      <c r="AG7" s="173"/>
      <c r="AH7" s="173"/>
      <c r="AI7" s="166"/>
      <c r="AJ7" s="166"/>
      <c r="AK7" s="166"/>
      <c r="AL7" s="166"/>
      <c r="AM7" s="166"/>
      <c r="AN7" s="166"/>
      <c r="AO7" s="166"/>
      <c r="AP7" s="166"/>
      <c r="AQ7" s="166"/>
    </row>
    <row r="8" spans="1:43" ht="11.25" thickBot="1" thickTop="1">
      <c r="A8" s="165"/>
      <c r="B8" s="68" t="s">
        <v>226</v>
      </c>
      <c r="C8" s="68" t="s">
        <v>227</v>
      </c>
      <c r="D8" s="68" t="s">
        <v>228</v>
      </c>
      <c r="E8" s="68" t="s">
        <v>229</v>
      </c>
      <c r="F8" s="68" t="s">
        <v>230</v>
      </c>
      <c r="G8" s="68" t="s">
        <v>231</v>
      </c>
      <c r="H8" s="68" t="s">
        <v>232</v>
      </c>
      <c r="I8" s="68" t="s">
        <v>226</v>
      </c>
      <c r="J8" s="68" t="s">
        <v>227</v>
      </c>
      <c r="K8" s="68" t="s">
        <v>228</v>
      </c>
      <c r="L8" s="68" t="s">
        <v>229</v>
      </c>
      <c r="M8" s="68" t="s">
        <v>230</v>
      </c>
      <c r="N8" s="68" t="s">
        <v>231</v>
      </c>
      <c r="O8" s="68" t="s">
        <v>232</v>
      </c>
      <c r="P8" s="68" t="s">
        <v>226</v>
      </c>
      <c r="Q8" s="68" t="s">
        <v>227</v>
      </c>
      <c r="R8" s="68" t="s">
        <v>228</v>
      </c>
      <c r="S8" s="68" t="s">
        <v>229</v>
      </c>
      <c r="T8" s="68" t="s">
        <v>230</v>
      </c>
      <c r="U8" s="68" t="s">
        <v>231</v>
      </c>
      <c r="V8" s="68" t="s">
        <v>232</v>
      </c>
      <c r="W8" s="68" t="s">
        <v>226</v>
      </c>
      <c r="X8" s="68" t="s">
        <v>227</v>
      </c>
      <c r="Y8" s="68" t="s">
        <v>228</v>
      </c>
      <c r="Z8" s="68" t="s">
        <v>229</v>
      </c>
      <c r="AA8" s="68" t="s">
        <v>230</v>
      </c>
      <c r="AB8" s="68" t="s">
        <v>231</v>
      </c>
      <c r="AC8" s="68" t="s">
        <v>232</v>
      </c>
      <c r="AD8" s="68" t="s">
        <v>226</v>
      </c>
      <c r="AE8" s="68" t="s">
        <v>227</v>
      </c>
      <c r="AF8" s="68" t="s">
        <v>228</v>
      </c>
      <c r="AG8" s="174"/>
      <c r="AH8" s="174"/>
      <c r="AI8" s="167"/>
      <c r="AJ8" s="167"/>
      <c r="AK8" s="167"/>
      <c r="AL8" s="167"/>
      <c r="AM8" s="167"/>
      <c r="AN8" s="167"/>
      <c r="AO8" s="167"/>
      <c r="AP8" s="167"/>
      <c r="AQ8" s="167"/>
    </row>
    <row r="9" spans="1:43" ht="11.25" thickBot="1" thickTop="1">
      <c r="A9" s="70" t="s">
        <v>210</v>
      </c>
      <c r="B9" s="62">
        <v>1</v>
      </c>
      <c r="C9" s="62">
        <v>1</v>
      </c>
      <c r="D9" s="62">
        <v>1</v>
      </c>
      <c r="E9" s="62">
        <v>1</v>
      </c>
      <c r="F9" s="78"/>
      <c r="G9" s="78"/>
      <c r="H9" s="62">
        <v>1</v>
      </c>
      <c r="I9" s="62">
        <v>1</v>
      </c>
      <c r="J9" s="62">
        <v>1</v>
      </c>
      <c r="K9" s="62">
        <v>1</v>
      </c>
      <c r="L9" s="62">
        <v>1</v>
      </c>
      <c r="M9" s="78"/>
      <c r="N9" s="78"/>
      <c r="O9" s="62">
        <v>1</v>
      </c>
      <c r="P9" s="62">
        <v>1</v>
      </c>
      <c r="Q9" s="62">
        <v>1</v>
      </c>
      <c r="R9" s="62">
        <v>1</v>
      </c>
      <c r="S9" s="62">
        <v>1</v>
      </c>
      <c r="T9" s="78"/>
      <c r="U9" s="78"/>
      <c r="V9" s="62">
        <v>1</v>
      </c>
      <c r="W9" s="62">
        <v>1</v>
      </c>
      <c r="X9" s="62">
        <v>1</v>
      </c>
      <c r="Y9" s="62">
        <v>1</v>
      </c>
      <c r="Z9" s="62">
        <v>1</v>
      </c>
      <c r="AA9" s="78"/>
      <c r="AB9" s="78"/>
      <c r="AC9" s="62">
        <v>1</v>
      </c>
      <c r="AD9" s="62"/>
      <c r="AE9" s="62"/>
      <c r="AF9" s="62"/>
      <c r="AG9" s="19">
        <f>COUNTIF(A9:AF9,1)</f>
        <v>20</v>
      </c>
      <c r="AH9" s="19">
        <f>COUNTIF(B9:AF9,2)</f>
        <v>0</v>
      </c>
      <c r="AI9" s="19">
        <f>COUNTIF(B9:Z9,3)</f>
        <v>0</v>
      </c>
      <c r="AJ9" s="19" t="e">
        <f>AG9*#REF!</f>
        <v>#REF!</v>
      </c>
      <c r="AK9" s="19" t="e">
        <f>AH9*#REF!</f>
        <v>#REF!</v>
      </c>
      <c r="AL9" s="19" t="e">
        <f>AI9*#REF!</f>
        <v>#REF!</v>
      </c>
      <c r="AM9" s="19">
        <f>AG9*AO3</f>
        <v>200</v>
      </c>
      <c r="AN9" s="20">
        <v>4</v>
      </c>
      <c r="AO9" s="20">
        <f>(AN9*AM9)</f>
        <v>800</v>
      </c>
      <c r="AP9" s="21">
        <v>0</v>
      </c>
      <c r="AQ9" s="16">
        <f>AO9*(1+AP9)</f>
        <v>800</v>
      </c>
    </row>
    <row r="10" spans="1:43" ht="11.25" thickBot="1" thickTop="1">
      <c r="A10" s="70" t="s">
        <v>211</v>
      </c>
      <c r="B10" s="62"/>
      <c r="C10" s="62"/>
      <c r="D10" s="62"/>
      <c r="E10" s="62"/>
      <c r="F10" s="78"/>
      <c r="G10" s="78"/>
      <c r="H10" s="62"/>
      <c r="I10" s="62"/>
      <c r="J10" s="62"/>
      <c r="K10" s="62"/>
      <c r="L10" s="62"/>
      <c r="M10" s="78"/>
      <c r="N10" s="78"/>
      <c r="O10" s="62"/>
      <c r="P10" s="62"/>
      <c r="Q10" s="62"/>
      <c r="R10" s="62"/>
      <c r="S10" s="62"/>
      <c r="T10" s="78"/>
      <c r="U10" s="78"/>
      <c r="V10" s="62"/>
      <c r="W10" s="62"/>
      <c r="X10" s="62"/>
      <c r="Y10" s="62"/>
      <c r="Z10" s="62"/>
      <c r="AA10" s="78"/>
      <c r="AB10" s="78"/>
      <c r="AC10" s="62"/>
      <c r="AD10" s="62"/>
      <c r="AE10" s="62"/>
      <c r="AF10" s="62"/>
      <c r="AG10" s="19">
        <f>COUNTIF(A10:AF10,1)</f>
        <v>0</v>
      </c>
      <c r="AH10" s="19">
        <f>COUNTIF(B10:AF10,2)</f>
        <v>0</v>
      </c>
      <c r="AI10" s="19">
        <f>COUNTIF(B10:Z10,3)</f>
        <v>0</v>
      </c>
      <c r="AJ10" s="19" t="e">
        <f>AG10*#REF!</f>
        <v>#REF!</v>
      </c>
      <c r="AK10" s="19" t="e">
        <f>AH10*#REF!</f>
        <v>#REF!</v>
      </c>
      <c r="AL10" s="19" t="e">
        <f>AI10*#REF!</f>
        <v>#REF!</v>
      </c>
      <c r="AM10" s="19">
        <f>AG10*AO3</f>
        <v>0</v>
      </c>
      <c r="AN10" s="20">
        <v>4</v>
      </c>
      <c r="AO10" s="20">
        <f>(AN10*AM10)</f>
        <v>0</v>
      </c>
      <c r="AP10" s="24">
        <v>0</v>
      </c>
      <c r="AQ10" s="16">
        <f>AO10*(1+AP10)</f>
        <v>0</v>
      </c>
    </row>
    <row r="11" spans="1:43" ht="11.25" thickBot="1" thickTop="1">
      <c r="A11" s="71" t="s">
        <v>212</v>
      </c>
      <c r="B11" s="62">
        <v>1</v>
      </c>
      <c r="C11" s="62">
        <v>1</v>
      </c>
      <c r="D11" s="62">
        <v>1</v>
      </c>
      <c r="E11" s="62">
        <v>1</v>
      </c>
      <c r="F11" s="78">
        <v>1</v>
      </c>
      <c r="G11" s="78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M11" s="78">
        <v>1</v>
      </c>
      <c r="N11" s="78">
        <v>1</v>
      </c>
      <c r="O11" s="62">
        <v>1</v>
      </c>
      <c r="P11" s="62">
        <v>1</v>
      </c>
      <c r="Q11" s="62">
        <v>1</v>
      </c>
      <c r="R11" s="62">
        <v>1</v>
      </c>
      <c r="S11" s="62">
        <v>1</v>
      </c>
      <c r="T11" s="78">
        <v>1</v>
      </c>
      <c r="U11" s="78">
        <v>1</v>
      </c>
      <c r="V11" s="62">
        <v>1</v>
      </c>
      <c r="W11" s="62">
        <v>1</v>
      </c>
      <c r="X11" s="62">
        <v>1</v>
      </c>
      <c r="Y11" s="62">
        <v>1</v>
      </c>
      <c r="Z11" s="62">
        <v>1</v>
      </c>
      <c r="AA11" s="78">
        <v>1</v>
      </c>
      <c r="AB11" s="78">
        <v>1</v>
      </c>
      <c r="AC11" s="62">
        <v>1</v>
      </c>
      <c r="AD11" s="62"/>
      <c r="AE11" s="62"/>
      <c r="AF11" s="62"/>
      <c r="AG11" s="19">
        <f>COUNTIF(A11:AF11,1)</f>
        <v>28</v>
      </c>
      <c r="AH11" s="19"/>
      <c r="AI11" s="19"/>
      <c r="AJ11" s="19" t="e">
        <f>AG11*#REF!</f>
        <v>#REF!</v>
      </c>
      <c r="AK11" s="19"/>
      <c r="AL11" s="19"/>
      <c r="AM11" s="19">
        <f>AG11*AO3</f>
        <v>280</v>
      </c>
      <c r="AN11" s="20">
        <v>4</v>
      </c>
      <c r="AO11" s="20">
        <f>(AN11*AM11)</f>
        <v>1120</v>
      </c>
      <c r="AP11" s="24"/>
      <c r="AQ11" s="16">
        <f>AO11*(1+AP11)</f>
        <v>1120</v>
      </c>
    </row>
    <row r="12" spans="1:43" ht="11.25" thickBot="1" thickTop="1">
      <c r="A12" s="70" t="s">
        <v>213</v>
      </c>
      <c r="B12" s="62"/>
      <c r="C12" s="62"/>
      <c r="D12" s="62"/>
      <c r="E12" s="62"/>
      <c r="F12" s="78"/>
      <c r="G12" s="78"/>
      <c r="H12" s="62"/>
      <c r="I12" s="62"/>
      <c r="J12" s="62"/>
      <c r="K12" s="62"/>
      <c r="L12" s="62"/>
      <c r="M12" s="78"/>
      <c r="N12" s="78"/>
      <c r="O12" s="62"/>
      <c r="P12" s="62"/>
      <c r="Q12" s="62"/>
      <c r="R12" s="62"/>
      <c r="S12" s="62"/>
      <c r="T12" s="78"/>
      <c r="U12" s="78"/>
      <c r="V12" s="62"/>
      <c r="W12" s="62"/>
      <c r="X12" s="62"/>
      <c r="Y12" s="62"/>
      <c r="Z12" s="62"/>
      <c r="AA12" s="78"/>
      <c r="AB12" s="78"/>
      <c r="AC12" s="62"/>
      <c r="AD12" s="62"/>
      <c r="AE12" s="62"/>
      <c r="AF12" s="62"/>
      <c r="AG12" s="19">
        <f>COUNTIF(A12:AF12,1)</f>
        <v>0</v>
      </c>
      <c r="AH12" s="19"/>
      <c r="AI12" s="19"/>
      <c r="AJ12" s="19" t="e">
        <f>AG12*#REF!</f>
        <v>#REF!</v>
      </c>
      <c r="AK12" s="19"/>
      <c r="AL12" s="19"/>
      <c r="AM12" s="19">
        <f>AG12*AO3</f>
        <v>0</v>
      </c>
      <c r="AN12" s="20">
        <v>4</v>
      </c>
      <c r="AO12" s="20">
        <f>(AN12*AM12)</f>
        <v>0</v>
      </c>
      <c r="AP12" s="24"/>
      <c r="AQ12" s="16">
        <f>AO12*(1+AP12)</f>
        <v>0</v>
      </c>
    </row>
    <row r="13" spans="1:43" ht="11.25" thickBot="1" thickTop="1">
      <c r="A13" s="71" t="s">
        <v>214</v>
      </c>
      <c r="B13" s="62">
        <v>1</v>
      </c>
      <c r="C13" s="62">
        <v>1</v>
      </c>
      <c r="D13" s="62">
        <v>1</v>
      </c>
      <c r="E13" s="62">
        <v>1</v>
      </c>
      <c r="F13" s="78">
        <v>1</v>
      </c>
      <c r="G13" s="78">
        <v>1</v>
      </c>
      <c r="H13" s="62">
        <v>1</v>
      </c>
      <c r="I13" s="62">
        <v>1</v>
      </c>
      <c r="J13" s="62">
        <v>1</v>
      </c>
      <c r="K13" s="62">
        <v>1</v>
      </c>
      <c r="L13" s="62">
        <v>1</v>
      </c>
      <c r="M13" s="78">
        <v>1</v>
      </c>
      <c r="N13" s="78">
        <v>1</v>
      </c>
      <c r="O13" s="62">
        <v>1</v>
      </c>
      <c r="P13" s="62">
        <v>1</v>
      </c>
      <c r="Q13" s="62">
        <v>1</v>
      </c>
      <c r="R13" s="62">
        <v>1</v>
      </c>
      <c r="S13" s="62">
        <v>1</v>
      </c>
      <c r="T13" s="78">
        <v>1</v>
      </c>
      <c r="U13" s="78">
        <v>1</v>
      </c>
      <c r="V13" s="62">
        <v>1</v>
      </c>
      <c r="W13" s="62">
        <v>1</v>
      </c>
      <c r="X13" s="62">
        <v>1</v>
      </c>
      <c r="Y13" s="62">
        <v>1</v>
      </c>
      <c r="Z13" s="62">
        <v>1</v>
      </c>
      <c r="AA13" s="78">
        <v>1</v>
      </c>
      <c r="AB13" s="78">
        <v>1</v>
      </c>
      <c r="AC13" s="62">
        <v>1</v>
      </c>
      <c r="AD13" s="62"/>
      <c r="AE13" s="62"/>
      <c r="AF13" s="62"/>
      <c r="AG13" s="19">
        <f aca="true" t="shared" si="0" ref="AG13:AG20">COUNTIF(A13:AF13,1)</f>
        <v>28</v>
      </c>
      <c r="AH13" s="19"/>
      <c r="AI13" s="19"/>
      <c r="AJ13" s="19" t="e">
        <f>AG13*#REF!</f>
        <v>#REF!</v>
      </c>
      <c r="AK13" s="19"/>
      <c r="AL13" s="19"/>
      <c r="AM13" s="19">
        <f>AG13*AO3</f>
        <v>280</v>
      </c>
      <c r="AN13" s="20">
        <v>4</v>
      </c>
      <c r="AO13" s="20">
        <f aca="true" t="shared" si="1" ref="AO13:AO20">(AN13*AM13)</f>
        <v>1120</v>
      </c>
      <c r="AP13" s="24"/>
      <c r="AQ13" s="16">
        <f aca="true" t="shared" si="2" ref="AQ13:AQ20">AO13*(1+AP13)</f>
        <v>1120</v>
      </c>
    </row>
    <row r="14" spans="1:43" ht="11.25" thickBot="1" thickTop="1">
      <c r="A14" s="71" t="s">
        <v>215</v>
      </c>
      <c r="B14" s="62"/>
      <c r="C14" s="62"/>
      <c r="D14" s="62"/>
      <c r="E14" s="62"/>
      <c r="F14" s="78"/>
      <c r="G14" s="78"/>
      <c r="H14" s="62"/>
      <c r="I14" s="62"/>
      <c r="J14" s="62"/>
      <c r="K14" s="62"/>
      <c r="L14" s="62"/>
      <c r="M14" s="78"/>
      <c r="N14" s="78"/>
      <c r="O14" s="62"/>
      <c r="P14" s="62"/>
      <c r="Q14" s="62"/>
      <c r="R14" s="62"/>
      <c r="S14" s="62"/>
      <c r="T14" s="78"/>
      <c r="U14" s="78"/>
      <c r="V14" s="62"/>
      <c r="W14" s="62"/>
      <c r="X14" s="62"/>
      <c r="Y14" s="62"/>
      <c r="Z14" s="62"/>
      <c r="AA14" s="78"/>
      <c r="AB14" s="78"/>
      <c r="AC14" s="62"/>
      <c r="AD14" s="62"/>
      <c r="AE14" s="62"/>
      <c r="AF14" s="62"/>
      <c r="AG14" s="19">
        <f t="shared" si="0"/>
        <v>0</v>
      </c>
      <c r="AH14" s="19"/>
      <c r="AI14" s="19"/>
      <c r="AJ14" s="19" t="e">
        <f>AG14*#REF!</f>
        <v>#REF!</v>
      </c>
      <c r="AK14" s="19"/>
      <c r="AL14" s="19"/>
      <c r="AM14" s="19">
        <f>AG14*AO3</f>
        <v>0</v>
      </c>
      <c r="AN14" s="20">
        <v>4</v>
      </c>
      <c r="AO14" s="20">
        <f t="shared" si="1"/>
        <v>0</v>
      </c>
      <c r="AP14" s="24"/>
      <c r="AQ14" s="16">
        <f t="shared" si="2"/>
        <v>0</v>
      </c>
    </row>
    <row r="15" spans="1:43" ht="11.25" thickBot="1" thickTop="1">
      <c r="A15" s="71" t="s">
        <v>216</v>
      </c>
      <c r="B15" s="62">
        <v>1</v>
      </c>
      <c r="C15" s="62">
        <v>1</v>
      </c>
      <c r="D15" s="62">
        <v>1</v>
      </c>
      <c r="E15" s="62">
        <v>1</v>
      </c>
      <c r="F15" s="78">
        <v>1</v>
      </c>
      <c r="G15" s="78">
        <v>1</v>
      </c>
      <c r="H15" s="62">
        <v>1</v>
      </c>
      <c r="I15" s="62">
        <v>1</v>
      </c>
      <c r="J15" s="62">
        <v>1</v>
      </c>
      <c r="K15" s="62">
        <v>1</v>
      </c>
      <c r="L15" s="62">
        <v>1</v>
      </c>
      <c r="M15" s="78">
        <v>1</v>
      </c>
      <c r="N15" s="78">
        <v>1</v>
      </c>
      <c r="O15" s="62">
        <v>1</v>
      </c>
      <c r="P15" s="62">
        <v>1</v>
      </c>
      <c r="Q15" s="62">
        <v>1</v>
      </c>
      <c r="R15" s="62">
        <v>1</v>
      </c>
      <c r="S15" s="62">
        <v>1</v>
      </c>
      <c r="T15" s="78">
        <v>1</v>
      </c>
      <c r="U15" s="78">
        <v>1</v>
      </c>
      <c r="V15" s="62">
        <v>1</v>
      </c>
      <c r="W15" s="62">
        <v>1</v>
      </c>
      <c r="X15" s="62">
        <v>1</v>
      </c>
      <c r="Y15" s="62">
        <v>1</v>
      </c>
      <c r="Z15" s="62">
        <v>1</v>
      </c>
      <c r="AA15" s="78">
        <v>1</v>
      </c>
      <c r="AB15" s="78">
        <v>1</v>
      </c>
      <c r="AC15" s="62">
        <v>1</v>
      </c>
      <c r="AD15" s="62"/>
      <c r="AE15" s="62"/>
      <c r="AF15" s="62"/>
      <c r="AG15" s="19">
        <f t="shared" si="0"/>
        <v>28</v>
      </c>
      <c r="AH15" s="19"/>
      <c r="AI15" s="19"/>
      <c r="AJ15" s="19" t="e">
        <f>AG15*#REF!</f>
        <v>#REF!</v>
      </c>
      <c r="AK15" s="19"/>
      <c r="AL15" s="19"/>
      <c r="AM15" s="19">
        <f>AG15*AO3</f>
        <v>280</v>
      </c>
      <c r="AN15" s="20">
        <v>4</v>
      </c>
      <c r="AO15" s="20">
        <f t="shared" si="1"/>
        <v>1120</v>
      </c>
      <c r="AP15" s="24"/>
      <c r="AQ15" s="16">
        <f t="shared" si="2"/>
        <v>1120</v>
      </c>
    </row>
    <row r="16" spans="1:43" ht="11.25" thickBot="1" thickTop="1">
      <c r="A16" s="71" t="s">
        <v>217</v>
      </c>
      <c r="B16" s="62"/>
      <c r="C16" s="62"/>
      <c r="D16" s="62"/>
      <c r="E16" s="62"/>
      <c r="F16" s="78"/>
      <c r="G16" s="78"/>
      <c r="H16" s="62"/>
      <c r="I16" s="62"/>
      <c r="J16" s="62"/>
      <c r="K16" s="62"/>
      <c r="L16" s="62"/>
      <c r="M16" s="78"/>
      <c r="N16" s="78"/>
      <c r="O16" s="62"/>
      <c r="P16" s="62"/>
      <c r="Q16" s="62"/>
      <c r="R16" s="62"/>
      <c r="S16" s="62"/>
      <c r="T16" s="78"/>
      <c r="U16" s="78"/>
      <c r="V16" s="62"/>
      <c r="W16" s="62"/>
      <c r="X16" s="62"/>
      <c r="Y16" s="62"/>
      <c r="Z16" s="62"/>
      <c r="AA16" s="78"/>
      <c r="AB16" s="78"/>
      <c r="AC16" s="62"/>
      <c r="AD16" s="62"/>
      <c r="AE16" s="62"/>
      <c r="AF16" s="62"/>
      <c r="AG16" s="19">
        <f t="shared" si="0"/>
        <v>0</v>
      </c>
      <c r="AH16" s="19"/>
      <c r="AI16" s="19"/>
      <c r="AJ16" s="19" t="e">
        <f>AG16*#REF!</f>
        <v>#REF!</v>
      </c>
      <c r="AK16" s="19"/>
      <c r="AL16" s="19"/>
      <c r="AM16" s="19">
        <f>AG16*AO3</f>
        <v>0</v>
      </c>
      <c r="AN16" s="20">
        <v>4</v>
      </c>
      <c r="AO16" s="20">
        <f t="shared" si="1"/>
        <v>0</v>
      </c>
      <c r="AP16" s="24"/>
      <c r="AQ16" s="16">
        <f t="shared" si="2"/>
        <v>0</v>
      </c>
    </row>
    <row r="17" spans="1:43" ht="11.25" thickBot="1" thickTop="1">
      <c r="A17" s="71" t="s">
        <v>218</v>
      </c>
      <c r="B17" s="62">
        <v>1</v>
      </c>
      <c r="C17" s="62">
        <v>1</v>
      </c>
      <c r="D17" s="62">
        <v>1</v>
      </c>
      <c r="E17" s="62">
        <v>1</v>
      </c>
      <c r="F17" s="78">
        <v>1</v>
      </c>
      <c r="G17" s="78">
        <v>1</v>
      </c>
      <c r="H17" s="62">
        <v>1</v>
      </c>
      <c r="I17" s="62">
        <v>1</v>
      </c>
      <c r="J17" s="62">
        <v>1</v>
      </c>
      <c r="K17" s="62">
        <v>1</v>
      </c>
      <c r="L17" s="62">
        <v>1</v>
      </c>
      <c r="M17" s="78">
        <v>1</v>
      </c>
      <c r="N17" s="78">
        <v>1</v>
      </c>
      <c r="O17" s="62">
        <v>1</v>
      </c>
      <c r="P17" s="62">
        <v>1</v>
      </c>
      <c r="Q17" s="62">
        <v>1</v>
      </c>
      <c r="R17" s="62">
        <v>1</v>
      </c>
      <c r="S17" s="62">
        <v>1</v>
      </c>
      <c r="T17" s="78">
        <v>1</v>
      </c>
      <c r="U17" s="78">
        <v>1</v>
      </c>
      <c r="V17" s="62">
        <v>1</v>
      </c>
      <c r="W17" s="62">
        <v>1</v>
      </c>
      <c r="X17" s="62">
        <v>1</v>
      </c>
      <c r="Y17" s="62">
        <v>1</v>
      </c>
      <c r="Z17" s="62">
        <v>1</v>
      </c>
      <c r="AA17" s="78">
        <v>1</v>
      </c>
      <c r="AB17" s="78">
        <v>1</v>
      </c>
      <c r="AC17" s="62">
        <v>1</v>
      </c>
      <c r="AD17" s="62"/>
      <c r="AE17" s="62"/>
      <c r="AF17" s="62"/>
      <c r="AG17" s="19">
        <f t="shared" si="0"/>
        <v>28</v>
      </c>
      <c r="AH17" s="19"/>
      <c r="AI17" s="19"/>
      <c r="AJ17" s="19" t="e">
        <f>AG17*#REF!</f>
        <v>#REF!</v>
      </c>
      <c r="AK17" s="19"/>
      <c r="AL17" s="19"/>
      <c r="AM17" s="19">
        <f>AG17*AO3</f>
        <v>280</v>
      </c>
      <c r="AN17" s="20">
        <v>4</v>
      </c>
      <c r="AO17" s="20">
        <f t="shared" si="1"/>
        <v>1120</v>
      </c>
      <c r="AP17" s="24"/>
      <c r="AQ17" s="16">
        <f t="shared" si="2"/>
        <v>1120</v>
      </c>
    </row>
    <row r="18" spans="1:43" ht="11.25" thickBot="1" thickTop="1">
      <c r="A18" s="71" t="s">
        <v>219</v>
      </c>
      <c r="B18" s="62"/>
      <c r="C18" s="62"/>
      <c r="D18" s="62"/>
      <c r="E18" s="62"/>
      <c r="F18" s="78"/>
      <c r="G18" s="78"/>
      <c r="H18" s="62"/>
      <c r="I18" s="62"/>
      <c r="J18" s="62"/>
      <c r="K18" s="62"/>
      <c r="L18" s="62"/>
      <c r="M18" s="78"/>
      <c r="N18" s="78"/>
      <c r="O18" s="62"/>
      <c r="P18" s="62"/>
      <c r="Q18" s="62"/>
      <c r="R18" s="62"/>
      <c r="S18" s="62"/>
      <c r="T18" s="78"/>
      <c r="U18" s="78"/>
      <c r="V18" s="62"/>
      <c r="W18" s="62"/>
      <c r="X18" s="62"/>
      <c r="Y18" s="62"/>
      <c r="Z18" s="62"/>
      <c r="AA18" s="78"/>
      <c r="AB18" s="78"/>
      <c r="AC18" s="62"/>
      <c r="AD18" s="62"/>
      <c r="AE18" s="62"/>
      <c r="AF18" s="62"/>
      <c r="AG18" s="19">
        <f t="shared" si="0"/>
        <v>0</v>
      </c>
      <c r="AH18" s="19"/>
      <c r="AI18" s="19"/>
      <c r="AJ18" s="19" t="e">
        <f>AG18*#REF!</f>
        <v>#REF!</v>
      </c>
      <c r="AK18" s="19"/>
      <c r="AL18" s="19"/>
      <c r="AM18" s="19">
        <f>AG18*AO3</f>
        <v>0</v>
      </c>
      <c r="AN18" s="20">
        <v>4</v>
      </c>
      <c r="AO18" s="20">
        <f t="shared" si="1"/>
        <v>0</v>
      </c>
      <c r="AP18" s="24"/>
      <c r="AQ18" s="16">
        <f t="shared" si="2"/>
        <v>0</v>
      </c>
    </row>
    <row r="19" spans="1:43" ht="11.25" thickBot="1" thickTop="1">
      <c r="A19" s="71" t="s">
        <v>220</v>
      </c>
      <c r="B19" s="62">
        <v>1</v>
      </c>
      <c r="C19" s="62">
        <v>1</v>
      </c>
      <c r="D19" s="62">
        <v>1</v>
      </c>
      <c r="E19" s="62">
        <v>1</v>
      </c>
      <c r="F19" s="78">
        <v>1</v>
      </c>
      <c r="G19" s="78">
        <v>1</v>
      </c>
      <c r="H19" s="62">
        <v>1</v>
      </c>
      <c r="I19" s="62">
        <v>1</v>
      </c>
      <c r="J19" s="62">
        <v>1</v>
      </c>
      <c r="K19" s="62">
        <v>1</v>
      </c>
      <c r="L19" s="62">
        <v>1</v>
      </c>
      <c r="M19" s="78">
        <v>1</v>
      </c>
      <c r="N19" s="78">
        <v>1</v>
      </c>
      <c r="O19" s="62">
        <v>1</v>
      </c>
      <c r="P19" s="62">
        <v>1</v>
      </c>
      <c r="Q19" s="62">
        <v>1</v>
      </c>
      <c r="R19" s="62">
        <v>1</v>
      </c>
      <c r="S19" s="62">
        <v>1</v>
      </c>
      <c r="T19" s="78">
        <v>1</v>
      </c>
      <c r="U19" s="78">
        <v>1</v>
      </c>
      <c r="V19" s="62">
        <v>1</v>
      </c>
      <c r="W19" s="62">
        <v>1</v>
      </c>
      <c r="X19" s="62">
        <v>1</v>
      </c>
      <c r="Y19" s="62">
        <v>1</v>
      </c>
      <c r="Z19" s="62">
        <v>1</v>
      </c>
      <c r="AA19" s="78">
        <v>1</v>
      </c>
      <c r="AB19" s="78">
        <v>1</v>
      </c>
      <c r="AC19" s="62">
        <v>1</v>
      </c>
      <c r="AD19" s="62"/>
      <c r="AE19" s="62"/>
      <c r="AF19" s="62"/>
      <c r="AG19" s="19">
        <f t="shared" si="0"/>
        <v>28</v>
      </c>
      <c r="AH19" s="19"/>
      <c r="AI19" s="19"/>
      <c r="AJ19" s="19" t="e">
        <f>AG19*#REF!</f>
        <v>#REF!</v>
      </c>
      <c r="AK19" s="19"/>
      <c r="AL19" s="19"/>
      <c r="AM19" s="19">
        <f>AG19*AO3</f>
        <v>280</v>
      </c>
      <c r="AN19" s="20">
        <v>4</v>
      </c>
      <c r="AO19" s="20">
        <f>(AN19*AM19)</f>
        <v>1120</v>
      </c>
      <c r="AP19" s="24"/>
      <c r="AQ19" s="16">
        <f t="shared" si="2"/>
        <v>1120</v>
      </c>
    </row>
    <row r="20" spans="1:43" ht="11.25" thickBot="1" thickTop="1">
      <c r="A20" s="71" t="s">
        <v>221</v>
      </c>
      <c r="B20" s="62"/>
      <c r="C20" s="62"/>
      <c r="D20" s="62"/>
      <c r="E20" s="62"/>
      <c r="F20" s="78"/>
      <c r="G20" s="78"/>
      <c r="H20" s="62"/>
      <c r="I20" s="62"/>
      <c r="J20" s="62"/>
      <c r="K20" s="62"/>
      <c r="L20" s="62"/>
      <c r="M20" s="78"/>
      <c r="N20" s="78"/>
      <c r="O20" s="62"/>
      <c r="P20" s="62"/>
      <c r="Q20" s="62"/>
      <c r="R20" s="62"/>
      <c r="S20" s="62"/>
      <c r="T20" s="78"/>
      <c r="U20" s="78"/>
      <c r="V20" s="62"/>
      <c r="W20" s="62"/>
      <c r="X20" s="62"/>
      <c r="Y20" s="62"/>
      <c r="Z20" s="62"/>
      <c r="AA20" s="78"/>
      <c r="AB20" s="78"/>
      <c r="AC20" s="62"/>
      <c r="AD20" s="62"/>
      <c r="AE20" s="62"/>
      <c r="AF20" s="62"/>
      <c r="AG20" s="19">
        <f t="shared" si="0"/>
        <v>0</v>
      </c>
      <c r="AH20" s="19"/>
      <c r="AI20" s="19"/>
      <c r="AJ20" s="19" t="e">
        <f>AG20*#REF!</f>
        <v>#REF!</v>
      </c>
      <c r="AK20" s="19"/>
      <c r="AL20" s="19"/>
      <c r="AM20" s="19">
        <f>AG20*AO3</f>
        <v>0</v>
      </c>
      <c r="AN20" s="20">
        <v>4</v>
      </c>
      <c r="AO20" s="20">
        <f t="shared" si="1"/>
        <v>0</v>
      </c>
      <c r="AP20" s="24"/>
      <c r="AQ20" s="16">
        <f t="shared" si="2"/>
        <v>0</v>
      </c>
    </row>
    <row r="21" spans="1:43" ht="11.25" thickBot="1" thickTop="1">
      <c r="A21" s="61" t="s">
        <v>27</v>
      </c>
      <c r="B21" s="26">
        <f aca="true" t="shared" si="3" ref="B21:K21">COUNT(B9:B20)</f>
        <v>6</v>
      </c>
      <c r="C21" s="26">
        <f t="shared" si="3"/>
        <v>6</v>
      </c>
      <c r="D21" s="26">
        <f t="shared" si="3"/>
        <v>6</v>
      </c>
      <c r="E21" s="26">
        <f t="shared" si="3"/>
        <v>6</v>
      </c>
      <c r="F21" s="26">
        <f t="shared" si="3"/>
        <v>5</v>
      </c>
      <c r="G21" s="26">
        <f t="shared" si="3"/>
        <v>5</v>
      </c>
      <c r="H21" s="26">
        <f t="shared" si="3"/>
        <v>6</v>
      </c>
      <c r="I21" s="26">
        <f t="shared" si="3"/>
        <v>6</v>
      </c>
      <c r="J21" s="26">
        <f t="shared" si="3"/>
        <v>6</v>
      </c>
      <c r="K21" s="26">
        <f t="shared" si="3"/>
        <v>6</v>
      </c>
      <c r="L21" s="26">
        <f aca="true" t="shared" si="4" ref="L21:Y21">SUM(L9:L20)</f>
        <v>6</v>
      </c>
      <c r="M21" s="26">
        <f t="shared" si="4"/>
        <v>5</v>
      </c>
      <c r="N21" s="26">
        <f t="shared" si="4"/>
        <v>5</v>
      </c>
      <c r="O21" s="26">
        <f t="shared" si="4"/>
        <v>6</v>
      </c>
      <c r="P21" s="26">
        <f t="shared" si="4"/>
        <v>6</v>
      </c>
      <c r="Q21" s="26">
        <f t="shared" si="4"/>
        <v>6</v>
      </c>
      <c r="R21" s="26">
        <f t="shared" si="4"/>
        <v>6</v>
      </c>
      <c r="S21" s="26">
        <f t="shared" si="4"/>
        <v>6</v>
      </c>
      <c r="T21" s="26">
        <f t="shared" si="4"/>
        <v>5</v>
      </c>
      <c r="U21" s="26">
        <f t="shared" si="4"/>
        <v>5</v>
      </c>
      <c r="V21" s="26">
        <f t="shared" si="4"/>
        <v>6</v>
      </c>
      <c r="W21" s="26">
        <f t="shared" si="4"/>
        <v>6</v>
      </c>
      <c r="X21" s="26">
        <f t="shared" si="4"/>
        <v>6</v>
      </c>
      <c r="Y21" s="26">
        <f t="shared" si="4"/>
        <v>6</v>
      </c>
      <c r="Z21" s="26">
        <f aca="true" t="shared" si="5" ref="Z21:AF21">COUNT(Z9:Z20)</f>
        <v>6</v>
      </c>
      <c r="AA21" s="26">
        <f t="shared" si="5"/>
        <v>5</v>
      </c>
      <c r="AB21" s="26">
        <f t="shared" si="5"/>
        <v>5</v>
      </c>
      <c r="AC21" s="26">
        <f t="shared" si="5"/>
        <v>6</v>
      </c>
      <c r="AD21" s="26">
        <f t="shared" si="5"/>
        <v>0</v>
      </c>
      <c r="AE21" s="26">
        <f t="shared" si="5"/>
        <v>0</v>
      </c>
      <c r="AF21" s="26">
        <f t="shared" si="5"/>
        <v>0</v>
      </c>
      <c r="AG21" s="36">
        <f aca="true" t="shared" si="6" ref="AG21:AM21">SUM(AG9:AG20)</f>
        <v>160</v>
      </c>
      <c r="AH21" s="26">
        <f t="shared" si="6"/>
        <v>0</v>
      </c>
      <c r="AI21" s="26">
        <f t="shared" si="6"/>
        <v>0</v>
      </c>
      <c r="AJ21" s="26" t="e">
        <f t="shared" si="6"/>
        <v>#REF!</v>
      </c>
      <c r="AK21" s="26" t="e">
        <f t="shared" si="6"/>
        <v>#REF!</v>
      </c>
      <c r="AL21" s="26" t="e">
        <f t="shared" si="6"/>
        <v>#REF!</v>
      </c>
      <c r="AM21" s="27">
        <f t="shared" si="6"/>
        <v>1600</v>
      </c>
      <c r="AN21" s="28"/>
      <c r="AO21" s="28">
        <f>SUM(AO9:AO20)</f>
        <v>6400</v>
      </c>
      <c r="AP21" s="28"/>
      <c r="AQ21" s="29">
        <f>SUM(AQ9:AQ20)</f>
        <v>6400</v>
      </c>
    </row>
    <row r="22" spans="1:43" ht="11.25" thickBot="1" thickTop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72"/>
      <c r="AH22" s="72"/>
      <c r="AI22" s="72"/>
      <c r="AJ22" s="168" t="s">
        <v>29</v>
      </c>
      <c r="AK22" s="168"/>
      <c r="AL22" s="168"/>
      <c r="AM22" s="168"/>
      <c r="AN22" s="168"/>
      <c r="AO22" s="168"/>
      <c r="AP22" s="73">
        <v>1</v>
      </c>
      <c r="AQ22" s="66">
        <f>AQ21-(AQ21*5%)</f>
        <v>6080</v>
      </c>
    </row>
    <row r="23" spans="1:43" ht="11.25" thickBot="1" thickTop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72"/>
      <c r="AH23" s="72"/>
      <c r="AI23" s="72"/>
      <c r="AJ23" s="164" t="s">
        <v>222</v>
      </c>
      <c r="AK23" s="164"/>
      <c r="AL23" s="164"/>
      <c r="AM23" s="164"/>
      <c r="AN23" s="164"/>
      <c r="AO23" s="164"/>
      <c r="AP23" s="73"/>
      <c r="AQ23" s="74">
        <f>AQ21-(AQ21*15%)</f>
        <v>5440</v>
      </c>
    </row>
    <row r="24" spans="1:43" ht="11.25" thickBot="1" thickTop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72"/>
      <c r="AH24" s="72"/>
      <c r="AI24" s="72"/>
      <c r="AJ24" s="164" t="s">
        <v>223</v>
      </c>
      <c r="AK24" s="164"/>
      <c r="AL24" s="164"/>
      <c r="AM24" s="164"/>
      <c r="AN24" s="164"/>
      <c r="AO24" s="164"/>
      <c r="AP24" s="73"/>
      <c r="AQ24" s="74">
        <f>AQ21-(AQ21*20%)</f>
        <v>5120</v>
      </c>
    </row>
    <row r="25" spans="1:43" ht="11.25" thickBot="1" thickTop="1">
      <c r="A25" s="9"/>
      <c r="B25" s="5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75"/>
      <c r="AH25" s="75"/>
      <c r="AI25" s="75"/>
      <c r="AJ25" s="164" t="s">
        <v>224</v>
      </c>
      <c r="AK25" s="164"/>
      <c r="AL25" s="164"/>
      <c r="AM25" s="164"/>
      <c r="AN25" s="164"/>
      <c r="AO25" s="164"/>
      <c r="AP25" s="76">
        <v>0</v>
      </c>
      <c r="AQ25" s="74">
        <f>AQ21-(AQ21*25%)</f>
        <v>4800</v>
      </c>
    </row>
    <row r="26" ht="10.5" thickTop="1"/>
  </sheetData>
  <sheetProtection/>
  <mergeCells count="26">
    <mergeCell ref="AI6:AI8"/>
    <mergeCell ref="AJ6:AJ8"/>
    <mergeCell ref="AK6:AK8"/>
    <mergeCell ref="AL6:AL8"/>
    <mergeCell ref="A6:A8"/>
    <mergeCell ref="B6:Z6"/>
    <mergeCell ref="AG6:AG8"/>
    <mergeCell ref="AH6:AH8"/>
    <mergeCell ref="AJ25:AO25"/>
    <mergeCell ref="AQ6:AQ8"/>
    <mergeCell ref="AJ22:AO22"/>
    <mergeCell ref="AJ23:AO23"/>
    <mergeCell ref="AJ24:AO24"/>
    <mergeCell ref="AM6:AM8"/>
    <mergeCell ref="AN6:AN8"/>
    <mergeCell ref="AO6:AO8"/>
    <mergeCell ref="AP6:AP8"/>
    <mergeCell ref="AQ1:AQ2"/>
    <mergeCell ref="AG3:AN3"/>
    <mergeCell ref="AO3:AP3"/>
    <mergeCell ref="AG4:AN4"/>
    <mergeCell ref="AG5:AN5"/>
    <mergeCell ref="AO5:AP5"/>
    <mergeCell ref="AO4:AP4"/>
    <mergeCell ref="AG1:AN2"/>
    <mergeCell ref="AO1:AP2"/>
  </mergeCells>
  <printOptions/>
  <pageMargins left="0.14" right="0.14" top="0.26" bottom="0.15" header="0.15" footer="0.1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9"/>
  <sheetViews>
    <sheetView zoomScalePageLayoutView="0" workbookViewId="0" topLeftCell="A5">
      <pane xSplit="1" ySplit="5" topLeftCell="B10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AC30" sqref="AC30"/>
    </sheetView>
  </sheetViews>
  <sheetFormatPr defaultColWidth="9.50390625" defaultRowHeight="12.75"/>
  <cols>
    <col min="1" max="1" width="19.625" style="1" bestFit="1" customWidth="1"/>
    <col min="2" max="29" width="3.00390625" style="2" customWidth="1"/>
    <col min="30" max="30" width="6.00390625" style="2" customWidth="1"/>
    <col min="31" max="31" width="6.00390625" style="2" hidden="1" customWidth="1"/>
    <col min="32" max="32" width="18.125" style="2" hidden="1" customWidth="1"/>
    <col min="33" max="33" width="6.00390625" style="2" customWidth="1"/>
    <col min="34" max="34" width="6.00390625" style="2" hidden="1" customWidth="1"/>
    <col min="35" max="35" width="16.50390625" style="2" hidden="1" customWidth="1"/>
    <col min="36" max="36" width="9.625" style="2" customWidth="1"/>
    <col min="37" max="37" width="22.125" style="2" customWidth="1"/>
    <col min="38" max="38" width="9.375" style="2" bestFit="1" customWidth="1"/>
    <col min="39" max="39" width="9.875" style="2" hidden="1" customWidth="1"/>
    <col min="40" max="40" width="24.50390625" style="3" bestFit="1" customWidth="1"/>
    <col min="41" max="41" width="255.625" style="4" bestFit="1" customWidth="1"/>
    <col min="42" max="42" width="12.50390625" style="4" customWidth="1"/>
    <col min="43" max="43" width="12.625" style="4" customWidth="1"/>
    <col min="44" max="44" width="12.875" style="4" customWidth="1"/>
    <col min="45" max="45" width="15.50390625" style="4" customWidth="1"/>
    <col min="46" max="46" width="14.00390625" style="4" customWidth="1"/>
    <col min="47" max="16384" width="9.50390625" style="4" customWidth="1"/>
  </cols>
  <sheetData>
    <row r="1" spans="1:40" s="7" customFormat="1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36" t="s">
        <v>0</v>
      </c>
      <c r="AH1" s="136"/>
      <c r="AI1" s="136"/>
      <c r="AJ1" s="136"/>
      <c r="AK1" s="136"/>
      <c r="AL1" s="136"/>
      <c r="AM1" s="136"/>
      <c r="AN1" s="136"/>
    </row>
    <row r="2" spans="1:40" s="7" customFormat="1" ht="12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</row>
    <row r="3" spans="1:40" s="7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7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3" customFormat="1" ht="12.75" customHeight="1">
      <c r="A5" s="8" t="s">
        <v>2</v>
      </c>
      <c r="B5" s="138"/>
      <c r="C5" s="139"/>
      <c r="D5" s="139"/>
      <c r="E5" s="139"/>
      <c r="F5" s="139"/>
      <c r="G5" s="139"/>
      <c r="H5" s="139"/>
      <c r="I5" s="139"/>
      <c r="J5" s="140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9"/>
      <c r="AA5" s="9"/>
      <c r="AB5" s="9"/>
      <c r="AC5" s="9"/>
      <c r="AD5" s="141"/>
      <c r="AE5" s="142"/>
      <c r="AF5" s="142"/>
      <c r="AG5" s="142"/>
      <c r="AH5" s="142"/>
      <c r="AI5" s="142"/>
      <c r="AJ5" s="142"/>
      <c r="AK5" s="143"/>
      <c r="AL5" s="141" t="s">
        <v>3</v>
      </c>
      <c r="AM5" s="143"/>
      <c r="AN5" s="147" t="s">
        <v>4</v>
      </c>
    </row>
    <row r="6" spans="1:40" s="3" customFormat="1" ht="15" customHeight="1">
      <c r="A6" s="8" t="s">
        <v>5</v>
      </c>
      <c r="B6" s="130"/>
      <c r="C6" s="131"/>
      <c r="D6" s="131"/>
      <c r="E6" s="131"/>
      <c r="F6" s="131"/>
      <c r="G6" s="131"/>
      <c r="H6" s="131"/>
      <c r="I6" s="131"/>
      <c r="J6" s="13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9"/>
      <c r="AA6" s="9"/>
      <c r="AB6" s="9"/>
      <c r="AC6" s="9"/>
      <c r="AD6" s="144"/>
      <c r="AE6" s="145"/>
      <c r="AF6" s="145"/>
      <c r="AG6" s="145"/>
      <c r="AH6" s="145"/>
      <c r="AI6" s="145"/>
      <c r="AJ6" s="145"/>
      <c r="AK6" s="146"/>
      <c r="AL6" s="144"/>
      <c r="AM6" s="146"/>
      <c r="AN6" s="148"/>
    </row>
    <row r="7" spans="1:40" s="3" customFormat="1" ht="13.5">
      <c r="A7" s="8" t="s">
        <v>6</v>
      </c>
      <c r="B7" s="130"/>
      <c r="C7" s="131"/>
      <c r="D7" s="131"/>
      <c r="E7" s="131"/>
      <c r="F7" s="131"/>
      <c r="G7" s="131"/>
      <c r="H7" s="131"/>
      <c r="I7" s="131"/>
      <c r="J7" s="13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9"/>
      <c r="AA7" s="9"/>
      <c r="AB7" s="9"/>
      <c r="AC7" s="9"/>
      <c r="AD7" s="133"/>
      <c r="AE7" s="134"/>
      <c r="AF7" s="134"/>
      <c r="AG7" s="134"/>
      <c r="AH7" s="134"/>
      <c r="AI7" s="134"/>
      <c r="AJ7" s="134"/>
      <c r="AK7" s="135"/>
      <c r="AL7" s="133">
        <v>10</v>
      </c>
      <c r="AM7" s="135"/>
      <c r="AN7" s="10">
        <v>1</v>
      </c>
    </row>
    <row r="8" spans="1:40" s="3" customFormat="1" ht="15" customHeight="1">
      <c r="A8" s="8" t="s">
        <v>7</v>
      </c>
      <c r="B8" s="149"/>
      <c r="C8" s="150"/>
      <c r="D8" s="150"/>
      <c r="E8" s="150"/>
      <c r="F8" s="150"/>
      <c r="G8" s="150"/>
      <c r="H8" s="150"/>
      <c r="I8" s="150"/>
      <c r="J8" s="151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11"/>
      <c r="AA8" s="11"/>
      <c r="AB8" s="11"/>
      <c r="AC8" s="11"/>
      <c r="AD8" s="133"/>
      <c r="AE8" s="134"/>
      <c r="AF8" s="134"/>
      <c r="AG8" s="134"/>
      <c r="AH8" s="134"/>
      <c r="AI8" s="134"/>
      <c r="AJ8" s="134"/>
      <c r="AK8" s="135"/>
      <c r="AL8" s="152"/>
      <c r="AM8" s="153"/>
      <c r="AN8" s="10">
        <v>1</v>
      </c>
    </row>
    <row r="9" spans="1:40" s="3" customFormat="1" ht="15" customHeight="1" thickBot="1">
      <c r="A9" s="12" t="s">
        <v>8</v>
      </c>
      <c r="B9" s="155"/>
      <c r="C9" s="156"/>
      <c r="D9" s="156"/>
      <c r="E9" s="156"/>
      <c r="F9" s="156"/>
      <c r="G9" s="156"/>
      <c r="H9" s="156"/>
      <c r="I9" s="156"/>
      <c r="J9" s="15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9"/>
      <c r="AA9" s="9"/>
      <c r="AB9" s="9"/>
      <c r="AC9" s="9"/>
      <c r="AD9" s="152"/>
      <c r="AE9" s="154"/>
      <c r="AF9" s="154"/>
      <c r="AG9" s="154"/>
      <c r="AH9" s="154"/>
      <c r="AI9" s="154"/>
      <c r="AJ9" s="154"/>
      <c r="AK9" s="153"/>
      <c r="AL9" s="152"/>
      <c r="AM9" s="153"/>
      <c r="AN9" s="10">
        <v>1</v>
      </c>
    </row>
    <row r="10" spans="1:40" s="3" customFormat="1" ht="12.75" customHeight="1" thickBot="1" thickTop="1">
      <c r="A10" s="123" t="s">
        <v>9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35"/>
      <c r="AB10" s="35"/>
      <c r="AC10" s="35"/>
      <c r="AD10" s="126" t="s">
        <v>28</v>
      </c>
      <c r="AE10" s="129" t="s">
        <v>10</v>
      </c>
      <c r="AF10" s="123" t="s">
        <v>11</v>
      </c>
      <c r="AG10" s="123" t="s">
        <v>12</v>
      </c>
      <c r="AH10" s="123" t="s">
        <v>13</v>
      </c>
      <c r="AI10" s="123" t="s">
        <v>14</v>
      </c>
      <c r="AJ10" s="159" t="s">
        <v>15</v>
      </c>
      <c r="AK10" s="123" t="s">
        <v>16</v>
      </c>
      <c r="AL10" s="123" t="s">
        <v>17</v>
      </c>
      <c r="AM10" s="123" t="s">
        <v>18</v>
      </c>
      <c r="AN10" s="123" t="s">
        <v>19</v>
      </c>
    </row>
    <row r="11" spans="1:40" s="3" customFormat="1" ht="14.25" thickBot="1" thickTop="1">
      <c r="A11" s="123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4">
        <v>13</v>
      </c>
      <c r="O11" s="14">
        <v>14</v>
      </c>
      <c r="P11" s="14">
        <v>15</v>
      </c>
      <c r="Q11" s="14">
        <v>16</v>
      </c>
      <c r="R11" s="14">
        <v>17</v>
      </c>
      <c r="S11" s="14">
        <v>18</v>
      </c>
      <c r="T11" s="14">
        <v>19</v>
      </c>
      <c r="U11" s="14">
        <v>20</v>
      </c>
      <c r="V11" s="14">
        <v>21</v>
      </c>
      <c r="W11" s="14">
        <v>22</v>
      </c>
      <c r="X11" s="14">
        <v>23</v>
      </c>
      <c r="Y11" s="14">
        <v>24</v>
      </c>
      <c r="Z11" s="14">
        <v>25</v>
      </c>
      <c r="AA11" s="14">
        <v>26</v>
      </c>
      <c r="AB11" s="14">
        <v>27</v>
      </c>
      <c r="AC11" s="14">
        <v>28</v>
      </c>
      <c r="AD11" s="127"/>
      <c r="AE11" s="129"/>
      <c r="AF11" s="123"/>
      <c r="AG11" s="123"/>
      <c r="AH11" s="123"/>
      <c r="AI11" s="123"/>
      <c r="AJ11" s="160"/>
      <c r="AK11" s="123"/>
      <c r="AL11" s="123"/>
      <c r="AM11" s="123"/>
      <c r="AN11" s="123"/>
    </row>
    <row r="12" spans="1:40" s="3" customFormat="1" ht="14.25" thickBot="1" thickTop="1">
      <c r="A12" s="159"/>
      <c r="B12" s="15" t="s">
        <v>25</v>
      </c>
      <c r="C12" s="15" t="s">
        <v>26</v>
      </c>
      <c r="D12" s="15" t="s">
        <v>20</v>
      </c>
      <c r="E12" s="15" t="s">
        <v>21</v>
      </c>
      <c r="F12" s="15" t="s">
        <v>22</v>
      </c>
      <c r="G12" s="15" t="s">
        <v>23</v>
      </c>
      <c r="H12" s="15" t="s">
        <v>24</v>
      </c>
      <c r="I12" s="15" t="s">
        <v>25</v>
      </c>
      <c r="J12" s="15" t="s">
        <v>26</v>
      </c>
      <c r="K12" s="15" t="s">
        <v>20</v>
      </c>
      <c r="L12" s="15" t="s">
        <v>21</v>
      </c>
      <c r="M12" s="15" t="s">
        <v>22</v>
      </c>
      <c r="N12" s="15" t="s">
        <v>23</v>
      </c>
      <c r="O12" s="15" t="s">
        <v>24</v>
      </c>
      <c r="P12" s="15" t="s">
        <v>25</v>
      </c>
      <c r="Q12" s="15" t="s">
        <v>26</v>
      </c>
      <c r="R12" s="15" t="s">
        <v>20</v>
      </c>
      <c r="S12" s="15" t="s">
        <v>21</v>
      </c>
      <c r="T12" s="15" t="s">
        <v>22</v>
      </c>
      <c r="U12" s="15" t="s">
        <v>23</v>
      </c>
      <c r="V12" s="15" t="s">
        <v>24</v>
      </c>
      <c r="W12" s="15" t="s">
        <v>25</v>
      </c>
      <c r="X12" s="15" t="s">
        <v>26</v>
      </c>
      <c r="Y12" s="15" t="s">
        <v>20</v>
      </c>
      <c r="Z12" s="15" t="s">
        <v>21</v>
      </c>
      <c r="AA12" s="15" t="s">
        <v>22</v>
      </c>
      <c r="AB12" s="15" t="s">
        <v>23</v>
      </c>
      <c r="AC12" s="15" t="s">
        <v>24</v>
      </c>
      <c r="AD12" s="128"/>
      <c r="AE12" s="129"/>
      <c r="AF12" s="123"/>
      <c r="AG12" s="123"/>
      <c r="AH12" s="123"/>
      <c r="AI12" s="123"/>
      <c r="AJ12" s="161"/>
      <c r="AK12" s="123"/>
      <c r="AL12" s="123"/>
      <c r="AM12" s="123"/>
      <c r="AN12" s="123"/>
    </row>
    <row r="13" spans="1:41" ht="14.25" customHeight="1" thickBot="1" thickTop="1">
      <c r="A13" s="64" t="s">
        <v>210</v>
      </c>
      <c r="B13" s="62">
        <v>1</v>
      </c>
      <c r="C13" s="62">
        <v>1</v>
      </c>
      <c r="D13" s="62">
        <v>1</v>
      </c>
      <c r="E13" s="62">
        <v>1</v>
      </c>
      <c r="F13" s="62">
        <v>1</v>
      </c>
      <c r="G13" s="62"/>
      <c r="H13" s="62"/>
      <c r="I13" s="62">
        <v>1</v>
      </c>
      <c r="J13" s="62">
        <v>1</v>
      </c>
      <c r="K13" s="62">
        <v>1</v>
      </c>
      <c r="L13" s="62">
        <v>1</v>
      </c>
      <c r="M13" s="62">
        <v>1</v>
      </c>
      <c r="N13" s="62"/>
      <c r="O13" s="62"/>
      <c r="P13" s="62">
        <v>1</v>
      </c>
      <c r="Q13" s="62">
        <v>1</v>
      </c>
      <c r="R13" s="62">
        <v>1</v>
      </c>
      <c r="S13" s="62">
        <v>1</v>
      </c>
      <c r="T13" s="62">
        <v>1</v>
      </c>
      <c r="U13" s="62"/>
      <c r="V13" s="62"/>
      <c r="W13" s="62">
        <v>1</v>
      </c>
      <c r="X13" s="62">
        <v>1</v>
      </c>
      <c r="Y13" s="62">
        <v>1</v>
      </c>
      <c r="Z13" s="62">
        <v>1</v>
      </c>
      <c r="AA13" s="62">
        <v>1</v>
      </c>
      <c r="AB13" s="62"/>
      <c r="AC13" s="62"/>
      <c r="AD13" s="19">
        <f>COUNTIF(A13:AC13,1)</f>
        <v>20</v>
      </c>
      <c r="AE13" s="19">
        <f>COUNTIF(B13:AC13,2)</f>
        <v>0</v>
      </c>
      <c r="AF13" s="19">
        <f>COUNTIF(B13:Z13,3)</f>
        <v>0</v>
      </c>
      <c r="AG13" s="19">
        <f>AD13*AL7</f>
        <v>200</v>
      </c>
      <c r="AH13" s="19">
        <f>AE13*AL8</f>
        <v>0</v>
      </c>
      <c r="AI13" s="19">
        <f>AF13*AL9</f>
        <v>0</v>
      </c>
      <c r="AJ13" s="19">
        <f>AG13</f>
        <v>200</v>
      </c>
      <c r="AK13" s="20">
        <v>4</v>
      </c>
      <c r="AL13" s="20">
        <f>(AK13*AJ13)</f>
        <v>800</v>
      </c>
      <c r="AM13" s="21">
        <v>0</v>
      </c>
      <c r="AN13" s="16">
        <f>AL13*(1+AM13)</f>
        <v>800</v>
      </c>
      <c r="AO13" s="17"/>
    </row>
    <row r="14" spans="1:41" ht="16.5" thickBot="1" thickTop="1">
      <c r="A14" s="64" t="s">
        <v>211</v>
      </c>
      <c r="B14" s="62">
        <v>1</v>
      </c>
      <c r="C14" s="62">
        <v>1</v>
      </c>
      <c r="D14" s="62">
        <v>1</v>
      </c>
      <c r="E14" s="62">
        <v>1</v>
      </c>
      <c r="F14" s="62">
        <v>1</v>
      </c>
      <c r="G14" s="62"/>
      <c r="H14" s="62"/>
      <c r="I14" s="62">
        <v>1</v>
      </c>
      <c r="J14" s="62">
        <v>1</v>
      </c>
      <c r="K14" s="62">
        <v>1</v>
      </c>
      <c r="L14" s="62">
        <v>1</v>
      </c>
      <c r="M14" s="62">
        <v>1</v>
      </c>
      <c r="N14" s="62"/>
      <c r="O14" s="62"/>
      <c r="P14" s="62">
        <v>1</v>
      </c>
      <c r="Q14" s="62">
        <v>1</v>
      </c>
      <c r="R14" s="62">
        <v>1</v>
      </c>
      <c r="S14" s="62">
        <v>1</v>
      </c>
      <c r="T14" s="62">
        <v>1</v>
      </c>
      <c r="U14" s="62"/>
      <c r="V14" s="62"/>
      <c r="W14" s="62">
        <v>1</v>
      </c>
      <c r="X14" s="62">
        <v>1</v>
      </c>
      <c r="Y14" s="62">
        <v>1</v>
      </c>
      <c r="Z14" s="62">
        <v>1</v>
      </c>
      <c r="AA14" s="62">
        <v>1</v>
      </c>
      <c r="AB14" s="62"/>
      <c r="AC14" s="62"/>
      <c r="AD14" s="19">
        <f>COUNTIF(A14:AC14,1)</f>
        <v>20</v>
      </c>
      <c r="AE14" s="19">
        <f>COUNTIF(B14:AC14,2)</f>
        <v>0</v>
      </c>
      <c r="AF14" s="19">
        <f>COUNTIF(B14:Z14,3)</f>
        <v>0</v>
      </c>
      <c r="AG14" s="19">
        <f>AD14*AL7</f>
        <v>200</v>
      </c>
      <c r="AH14" s="19">
        <f>AE14*AL8</f>
        <v>0</v>
      </c>
      <c r="AI14" s="19">
        <f>AF14*AL9</f>
        <v>0</v>
      </c>
      <c r="AJ14" s="19">
        <f>AG14</f>
        <v>200</v>
      </c>
      <c r="AK14" s="20">
        <v>4</v>
      </c>
      <c r="AL14" s="20">
        <f>(AK14*AJ14)</f>
        <v>800</v>
      </c>
      <c r="AM14" s="24">
        <v>0</v>
      </c>
      <c r="AN14" s="16">
        <f>AL14*(1+AM14)</f>
        <v>800</v>
      </c>
      <c r="AO14" s="17"/>
    </row>
    <row r="15" spans="1:41" ht="16.5" thickBot="1" thickTop="1">
      <c r="A15" s="63" t="s">
        <v>212</v>
      </c>
      <c r="B15" s="62">
        <v>1</v>
      </c>
      <c r="C15" s="62">
        <v>1</v>
      </c>
      <c r="D15" s="62">
        <v>1</v>
      </c>
      <c r="E15" s="62">
        <v>1</v>
      </c>
      <c r="F15" s="62">
        <v>1</v>
      </c>
      <c r="G15" s="62">
        <v>1</v>
      </c>
      <c r="H15" s="62">
        <v>1</v>
      </c>
      <c r="I15" s="62">
        <v>1</v>
      </c>
      <c r="J15" s="62">
        <v>1</v>
      </c>
      <c r="K15" s="62">
        <v>1</v>
      </c>
      <c r="L15" s="62">
        <v>1</v>
      </c>
      <c r="M15" s="62">
        <v>1</v>
      </c>
      <c r="N15" s="62">
        <v>1</v>
      </c>
      <c r="O15" s="62">
        <v>1</v>
      </c>
      <c r="P15" s="62">
        <v>1</v>
      </c>
      <c r="Q15" s="62">
        <v>1</v>
      </c>
      <c r="R15" s="62">
        <v>1</v>
      </c>
      <c r="S15" s="62">
        <v>1</v>
      </c>
      <c r="T15" s="62">
        <v>1</v>
      </c>
      <c r="U15" s="62">
        <v>1</v>
      </c>
      <c r="V15" s="62">
        <v>1</v>
      </c>
      <c r="W15" s="62">
        <v>1</v>
      </c>
      <c r="X15" s="62">
        <v>1</v>
      </c>
      <c r="Y15" s="62">
        <v>1</v>
      </c>
      <c r="Z15" s="62">
        <v>1</v>
      </c>
      <c r="AA15" s="62">
        <v>1</v>
      </c>
      <c r="AB15" s="62">
        <v>1</v>
      </c>
      <c r="AC15" s="62">
        <v>1</v>
      </c>
      <c r="AD15" s="19">
        <f>COUNTIF(A15:AC15,1)</f>
        <v>28</v>
      </c>
      <c r="AE15" s="19"/>
      <c r="AF15" s="19"/>
      <c r="AG15" s="19">
        <f>AD15*AL7</f>
        <v>280</v>
      </c>
      <c r="AH15" s="19"/>
      <c r="AI15" s="19"/>
      <c r="AJ15" s="19">
        <f>AG15</f>
        <v>280</v>
      </c>
      <c r="AK15" s="20">
        <v>4</v>
      </c>
      <c r="AL15" s="20">
        <f>(AK15*AJ15)</f>
        <v>1120</v>
      </c>
      <c r="AM15" s="24"/>
      <c r="AN15" s="16">
        <f>AL15*(1+AM15)</f>
        <v>1120</v>
      </c>
      <c r="AO15" s="17"/>
    </row>
    <row r="16" spans="1:41" ht="16.5" thickBot="1" thickTop="1">
      <c r="A16" s="64" t="s">
        <v>213</v>
      </c>
      <c r="B16" s="62">
        <v>1</v>
      </c>
      <c r="C16" s="62">
        <v>1</v>
      </c>
      <c r="D16" s="62">
        <v>1</v>
      </c>
      <c r="E16" s="62">
        <v>1</v>
      </c>
      <c r="F16" s="62">
        <v>1</v>
      </c>
      <c r="G16" s="62">
        <v>1</v>
      </c>
      <c r="H16" s="62">
        <v>1</v>
      </c>
      <c r="I16" s="62">
        <v>1</v>
      </c>
      <c r="J16" s="62">
        <v>1</v>
      </c>
      <c r="K16" s="62">
        <v>1</v>
      </c>
      <c r="L16" s="62">
        <v>1</v>
      </c>
      <c r="M16" s="62">
        <v>1</v>
      </c>
      <c r="N16" s="62">
        <v>1</v>
      </c>
      <c r="O16" s="62">
        <v>1</v>
      </c>
      <c r="P16" s="62">
        <v>1</v>
      </c>
      <c r="Q16" s="62">
        <v>1</v>
      </c>
      <c r="R16" s="62">
        <v>1</v>
      </c>
      <c r="S16" s="62">
        <v>1</v>
      </c>
      <c r="T16" s="62">
        <v>1</v>
      </c>
      <c r="U16" s="62">
        <v>1</v>
      </c>
      <c r="V16" s="62">
        <v>1</v>
      </c>
      <c r="W16" s="62">
        <v>1</v>
      </c>
      <c r="X16" s="62">
        <v>1</v>
      </c>
      <c r="Y16" s="62">
        <v>1</v>
      </c>
      <c r="Z16" s="62">
        <v>1</v>
      </c>
      <c r="AA16" s="62">
        <v>1</v>
      </c>
      <c r="AB16" s="62">
        <v>1</v>
      </c>
      <c r="AC16" s="62">
        <v>1</v>
      </c>
      <c r="AD16" s="19">
        <f>COUNTIF(A16:AC16,1)</f>
        <v>28</v>
      </c>
      <c r="AE16" s="19"/>
      <c r="AF16" s="19"/>
      <c r="AG16" s="19">
        <f>AD16*AL7</f>
        <v>280</v>
      </c>
      <c r="AH16" s="19"/>
      <c r="AI16" s="19"/>
      <c r="AJ16" s="19">
        <f>AG16</f>
        <v>280</v>
      </c>
      <c r="AK16" s="20">
        <v>4</v>
      </c>
      <c r="AL16" s="20">
        <f>(AK16*AJ16)</f>
        <v>1120</v>
      </c>
      <c r="AM16" s="24"/>
      <c r="AN16" s="16">
        <f>AL16*(1+AM16)</f>
        <v>1120</v>
      </c>
      <c r="AO16" s="17"/>
    </row>
    <row r="17" spans="1:41" ht="16.5" thickBot="1" thickTop="1">
      <c r="A17" s="63" t="s">
        <v>214</v>
      </c>
      <c r="B17" s="62">
        <v>1</v>
      </c>
      <c r="C17" s="62">
        <v>1</v>
      </c>
      <c r="D17" s="62">
        <v>1</v>
      </c>
      <c r="E17" s="62">
        <v>1</v>
      </c>
      <c r="F17" s="62">
        <v>1</v>
      </c>
      <c r="G17" s="62">
        <v>1</v>
      </c>
      <c r="H17" s="62">
        <v>1</v>
      </c>
      <c r="I17" s="62">
        <v>1</v>
      </c>
      <c r="J17" s="62">
        <v>1</v>
      </c>
      <c r="K17" s="62">
        <v>1</v>
      </c>
      <c r="L17" s="62">
        <v>1</v>
      </c>
      <c r="M17" s="62">
        <v>1</v>
      </c>
      <c r="N17" s="62">
        <v>1</v>
      </c>
      <c r="O17" s="62">
        <v>1</v>
      </c>
      <c r="P17" s="62">
        <v>1</v>
      </c>
      <c r="Q17" s="62">
        <v>1</v>
      </c>
      <c r="R17" s="62">
        <v>1</v>
      </c>
      <c r="S17" s="62">
        <v>1</v>
      </c>
      <c r="T17" s="62">
        <v>1</v>
      </c>
      <c r="U17" s="62">
        <v>1</v>
      </c>
      <c r="V17" s="62">
        <v>1</v>
      </c>
      <c r="W17" s="62">
        <v>1</v>
      </c>
      <c r="X17" s="62">
        <v>1</v>
      </c>
      <c r="Y17" s="62">
        <v>1</v>
      </c>
      <c r="Z17" s="62">
        <v>1</v>
      </c>
      <c r="AA17" s="62">
        <v>1</v>
      </c>
      <c r="AB17" s="62">
        <v>1</v>
      </c>
      <c r="AC17" s="62">
        <v>1</v>
      </c>
      <c r="AD17" s="19">
        <f aca="true" t="shared" si="0" ref="AD17:AD24">COUNTIF(A17:AC17,1)</f>
        <v>28</v>
      </c>
      <c r="AE17" s="19"/>
      <c r="AF17" s="19"/>
      <c r="AG17" s="19">
        <f>AD17*AL7</f>
        <v>280</v>
      </c>
      <c r="AH17" s="19"/>
      <c r="AI17" s="19"/>
      <c r="AJ17" s="19">
        <f aca="true" t="shared" si="1" ref="AJ17:AJ24">AG17</f>
        <v>280</v>
      </c>
      <c r="AK17" s="20">
        <v>4</v>
      </c>
      <c r="AL17" s="20">
        <f aca="true" t="shared" si="2" ref="AL17:AL24">(AK17*AJ17)</f>
        <v>1120</v>
      </c>
      <c r="AM17" s="24"/>
      <c r="AN17" s="16">
        <f aca="true" t="shared" si="3" ref="AN17:AN24">AL17*(1+AM17)</f>
        <v>1120</v>
      </c>
      <c r="AO17" s="17"/>
    </row>
    <row r="18" spans="1:41" ht="16.5" thickBot="1" thickTop="1">
      <c r="A18" s="63" t="s">
        <v>215</v>
      </c>
      <c r="B18" s="62">
        <v>1</v>
      </c>
      <c r="C18" s="62">
        <v>1</v>
      </c>
      <c r="D18" s="62">
        <v>1</v>
      </c>
      <c r="E18" s="62">
        <v>1</v>
      </c>
      <c r="F18" s="62">
        <v>1</v>
      </c>
      <c r="G18" s="62">
        <v>1</v>
      </c>
      <c r="H18" s="62">
        <v>1</v>
      </c>
      <c r="I18" s="62">
        <v>1</v>
      </c>
      <c r="J18" s="62">
        <v>1</v>
      </c>
      <c r="K18" s="62">
        <v>1</v>
      </c>
      <c r="L18" s="62">
        <v>1</v>
      </c>
      <c r="M18" s="62">
        <v>1</v>
      </c>
      <c r="N18" s="62">
        <v>1</v>
      </c>
      <c r="O18" s="62">
        <v>1</v>
      </c>
      <c r="P18" s="62">
        <v>1</v>
      </c>
      <c r="Q18" s="62">
        <v>1</v>
      </c>
      <c r="R18" s="62">
        <v>1</v>
      </c>
      <c r="S18" s="62">
        <v>1</v>
      </c>
      <c r="T18" s="62">
        <v>1</v>
      </c>
      <c r="U18" s="62">
        <v>1</v>
      </c>
      <c r="V18" s="62">
        <v>1</v>
      </c>
      <c r="W18" s="62">
        <v>1</v>
      </c>
      <c r="X18" s="62">
        <v>1</v>
      </c>
      <c r="Y18" s="62">
        <v>1</v>
      </c>
      <c r="Z18" s="62">
        <v>1</v>
      </c>
      <c r="AA18" s="62">
        <v>1</v>
      </c>
      <c r="AB18" s="62">
        <v>1</v>
      </c>
      <c r="AC18" s="62">
        <v>1</v>
      </c>
      <c r="AD18" s="19">
        <f t="shared" si="0"/>
        <v>28</v>
      </c>
      <c r="AE18" s="19"/>
      <c r="AF18" s="19"/>
      <c r="AG18" s="19">
        <f>AD18*AL7</f>
        <v>280</v>
      </c>
      <c r="AH18" s="19"/>
      <c r="AI18" s="19"/>
      <c r="AJ18" s="19">
        <f t="shared" si="1"/>
        <v>280</v>
      </c>
      <c r="AK18" s="20">
        <v>4</v>
      </c>
      <c r="AL18" s="20">
        <f t="shared" si="2"/>
        <v>1120</v>
      </c>
      <c r="AM18" s="24"/>
      <c r="AN18" s="16">
        <f t="shared" si="3"/>
        <v>1120</v>
      </c>
      <c r="AO18" s="17"/>
    </row>
    <row r="19" spans="1:41" ht="16.5" thickBot="1" thickTop="1">
      <c r="A19" s="63" t="s">
        <v>216</v>
      </c>
      <c r="B19" s="62">
        <v>1</v>
      </c>
      <c r="C19" s="62">
        <v>1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  <c r="I19" s="62">
        <v>1</v>
      </c>
      <c r="J19" s="62">
        <v>1</v>
      </c>
      <c r="K19" s="62">
        <v>1</v>
      </c>
      <c r="L19" s="62">
        <v>1</v>
      </c>
      <c r="M19" s="62">
        <v>1</v>
      </c>
      <c r="N19" s="62">
        <v>1</v>
      </c>
      <c r="O19" s="62">
        <v>1</v>
      </c>
      <c r="P19" s="62">
        <v>1</v>
      </c>
      <c r="Q19" s="62">
        <v>1</v>
      </c>
      <c r="R19" s="62">
        <v>1</v>
      </c>
      <c r="S19" s="62">
        <v>1</v>
      </c>
      <c r="T19" s="62">
        <v>1</v>
      </c>
      <c r="U19" s="62">
        <v>1</v>
      </c>
      <c r="V19" s="62">
        <v>1</v>
      </c>
      <c r="W19" s="62">
        <v>1</v>
      </c>
      <c r="X19" s="62">
        <v>1</v>
      </c>
      <c r="Y19" s="62">
        <v>1</v>
      </c>
      <c r="Z19" s="62">
        <v>1</v>
      </c>
      <c r="AA19" s="62">
        <v>1</v>
      </c>
      <c r="AB19" s="62">
        <v>1</v>
      </c>
      <c r="AC19" s="62">
        <v>1</v>
      </c>
      <c r="AD19" s="19">
        <f t="shared" si="0"/>
        <v>28</v>
      </c>
      <c r="AE19" s="19"/>
      <c r="AF19" s="19"/>
      <c r="AG19" s="19">
        <f>AD19*AL7</f>
        <v>280</v>
      </c>
      <c r="AH19" s="19"/>
      <c r="AI19" s="19"/>
      <c r="AJ19" s="19">
        <f t="shared" si="1"/>
        <v>280</v>
      </c>
      <c r="AK19" s="20">
        <v>4</v>
      </c>
      <c r="AL19" s="20">
        <f t="shared" si="2"/>
        <v>1120</v>
      </c>
      <c r="AM19" s="24"/>
      <c r="AN19" s="16">
        <f t="shared" si="3"/>
        <v>1120</v>
      </c>
      <c r="AO19" s="17"/>
    </row>
    <row r="20" spans="1:41" ht="16.5" thickBot="1" thickTop="1">
      <c r="A20" s="63" t="s">
        <v>217</v>
      </c>
      <c r="B20" s="62">
        <v>1</v>
      </c>
      <c r="C20" s="62">
        <v>1</v>
      </c>
      <c r="D20" s="62">
        <v>1</v>
      </c>
      <c r="E20" s="62">
        <v>1</v>
      </c>
      <c r="F20" s="62">
        <v>1</v>
      </c>
      <c r="G20" s="62">
        <v>1</v>
      </c>
      <c r="H20" s="62">
        <v>1</v>
      </c>
      <c r="I20" s="62">
        <v>1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62">
        <v>1</v>
      </c>
      <c r="P20" s="62">
        <v>1</v>
      </c>
      <c r="Q20" s="62">
        <v>1</v>
      </c>
      <c r="R20" s="62">
        <v>1</v>
      </c>
      <c r="S20" s="62">
        <v>1</v>
      </c>
      <c r="T20" s="62">
        <v>1</v>
      </c>
      <c r="U20" s="62">
        <v>1</v>
      </c>
      <c r="V20" s="62">
        <v>1</v>
      </c>
      <c r="W20" s="62">
        <v>1</v>
      </c>
      <c r="X20" s="62">
        <v>1</v>
      </c>
      <c r="Y20" s="62">
        <v>1</v>
      </c>
      <c r="Z20" s="62">
        <v>1</v>
      </c>
      <c r="AA20" s="62">
        <v>1</v>
      </c>
      <c r="AB20" s="62">
        <v>1</v>
      </c>
      <c r="AC20" s="62">
        <v>1</v>
      </c>
      <c r="AD20" s="19">
        <f t="shared" si="0"/>
        <v>28</v>
      </c>
      <c r="AE20" s="19"/>
      <c r="AF20" s="19"/>
      <c r="AG20" s="19">
        <f>AD20*AL7</f>
        <v>280</v>
      </c>
      <c r="AH20" s="19"/>
      <c r="AI20" s="19"/>
      <c r="AJ20" s="19">
        <f t="shared" si="1"/>
        <v>280</v>
      </c>
      <c r="AK20" s="20">
        <v>4</v>
      </c>
      <c r="AL20" s="20">
        <f t="shared" si="2"/>
        <v>1120</v>
      </c>
      <c r="AM20" s="24"/>
      <c r="AN20" s="16">
        <f t="shared" si="3"/>
        <v>1120</v>
      </c>
      <c r="AO20" s="17"/>
    </row>
    <row r="21" spans="1:41" ht="16.5" thickBot="1" thickTop="1">
      <c r="A21" s="63" t="s">
        <v>218</v>
      </c>
      <c r="B21" s="62">
        <v>1</v>
      </c>
      <c r="C21" s="62">
        <v>1</v>
      </c>
      <c r="D21" s="62">
        <v>1</v>
      </c>
      <c r="E21" s="62">
        <v>1</v>
      </c>
      <c r="F21" s="62">
        <v>1</v>
      </c>
      <c r="G21" s="62">
        <v>1</v>
      </c>
      <c r="H21" s="62">
        <v>1</v>
      </c>
      <c r="I21" s="62">
        <v>1</v>
      </c>
      <c r="J21" s="62">
        <v>1</v>
      </c>
      <c r="K21" s="62">
        <v>1</v>
      </c>
      <c r="L21" s="62">
        <v>1</v>
      </c>
      <c r="M21" s="62">
        <v>1</v>
      </c>
      <c r="N21" s="62">
        <v>1</v>
      </c>
      <c r="O21" s="62">
        <v>1</v>
      </c>
      <c r="P21" s="62">
        <v>1</v>
      </c>
      <c r="Q21" s="62">
        <v>1</v>
      </c>
      <c r="R21" s="62">
        <v>1</v>
      </c>
      <c r="S21" s="62">
        <v>1</v>
      </c>
      <c r="T21" s="62">
        <v>1</v>
      </c>
      <c r="U21" s="62">
        <v>1</v>
      </c>
      <c r="V21" s="62">
        <v>1</v>
      </c>
      <c r="W21" s="62">
        <v>1</v>
      </c>
      <c r="X21" s="62">
        <v>1</v>
      </c>
      <c r="Y21" s="62">
        <v>1</v>
      </c>
      <c r="Z21" s="62">
        <v>1</v>
      </c>
      <c r="AA21" s="62">
        <v>1</v>
      </c>
      <c r="AB21" s="62">
        <v>1</v>
      </c>
      <c r="AC21" s="62">
        <v>1</v>
      </c>
      <c r="AD21" s="19">
        <f t="shared" si="0"/>
        <v>28</v>
      </c>
      <c r="AE21" s="19"/>
      <c r="AF21" s="19"/>
      <c r="AG21" s="19">
        <f>AD21*AL7</f>
        <v>280</v>
      </c>
      <c r="AH21" s="19"/>
      <c r="AI21" s="19"/>
      <c r="AJ21" s="19">
        <f t="shared" si="1"/>
        <v>280</v>
      </c>
      <c r="AK21" s="20">
        <v>4</v>
      </c>
      <c r="AL21" s="20">
        <f t="shared" si="2"/>
        <v>1120</v>
      </c>
      <c r="AM21" s="24"/>
      <c r="AN21" s="16">
        <f t="shared" si="3"/>
        <v>1120</v>
      </c>
      <c r="AO21" s="17"/>
    </row>
    <row r="22" spans="1:41" ht="16.5" thickBot="1" thickTop="1">
      <c r="A22" s="63" t="s">
        <v>219</v>
      </c>
      <c r="B22" s="62">
        <v>1</v>
      </c>
      <c r="C22" s="62">
        <v>1</v>
      </c>
      <c r="D22" s="62">
        <v>1</v>
      </c>
      <c r="E22" s="62">
        <v>1</v>
      </c>
      <c r="F22" s="62">
        <v>1</v>
      </c>
      <c r="G22" s="62">
        <v>1</v>
      </c>
      <c r="H22" s="62">
        <v>1</v>
      </c>
      <c r="I22" s="62">
        <v>1</v>
      </c>
      <c r="J22" s="62">
        <v>1</v>
      </c>
      <c r="K22" s="62">
        <v>1</v>
      </c>
      <c r="L22" s="62">
        <v>1</v>
      </c>
      <c r="M22" s="62">
        <v>1</v>
      </c>
      <c r="N22" s="62">
        <v>1</v>
      </c>
      <c r="O22" s="62">
        <v>1</v>
      </c>
      <c r="P22" s="62">
        <v>1</v>
      </c>
      <c r="Q22" s="62">
        <v>1</v>
      </c>
      <c r="R22" s="62">
        <v>1</v>
      </c>
      <c r="S22" s="62">
        <v>1</v>
      </c>
      <c r="T22" s="62">
        <v>1</v>
      </c>
      <c r="U22" s="62">
        <v>1</v>
      </c>
      <c r="V22" s="62">
        <v>1</v>
      </c>
      <c r="W22" s="62">
        <v>1</v>
      </c>
      <c r="X22" s="62">
        <v>1</v>
      </c>
      <c r="Y22" s="62">
        <v>1</v>
      </c>
      <c r="Z22" s="62">
        <v>1</v>
      </c>
      <c r="AA22" s="62">
        <v>1</v>
      </c>
      <c r="AB22" s="62">
        <v>1</v>
      </c>
      <c r="AC22" s="62">
        <v>1</v>
      </c>
      <c r="AD22" s="19">
        <f t="shared" si="0"/>
        <v>28</v>
      </c>
      <c r="AE22" s="19"/>
      <c r="AF22" s="19"/>
      <c r="AG22" s="19">
        <f>AD22*AL7</f>
        <v>280</v>
      </c>
      <c r="AH22" s="19"/>
      <c r="AI22" s="19"/>
      <c r="AJ22" s="19">
        <f t="shared" si="1"/>
        <v>280</v>
      </c>
      <c r="AK22" s="20">
        <v>4</v>
      </c>
      <c r="AL22" s="20">
        <f t="shared" si="2"/>
        <v>1120</v>
      </c>
      <c r="AM22" s="24"/>
      <c r="AN22" s="16">
        <f t="shared" si="3"/>
        <v>1120</v>
      </c>
      <c r="AO22" s="17"/>
    </row>
    <row r="23" spans="1:41" ht="16.5" thickBot="1" thickTop="1">
      <c r="A23" s="63" t="s">
        <v>220</v>
      </c>
      <c r="B23" s="62">
        <v>1</v>
      </c>
      <c r="C23" s="62">
        <v>1</v>
      </c>
      <c r="D23" s="62">
        <v>1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  <c r="P23" s="62">
        <v>1</v>
      </c>
      <c r="Q23" s="62">
        <v>1</v>
      </c>
      <c r="R23" s="62">
        <v>1</v>
      </c>
      <c r="S23" s="62">
        <v>1</v>
      </c>
      <c r="T23" s="62">
        <v>1</v>
      </c>
      <c r="U23" s="62">
        <v>1</v>
      </c>
      <c r="V23" s="62">
        <v>1</v>
      </c>
      <c r="W23" s="62">
        <v>1</v>
      </c>
      <c r="X23" s="62">
        <v>1</v>
      </c>
      <c r="Y23" s="62">
        <v>1</v>
      </c>
      <c r="Z23" s="62">
        <v>1</v>
      </c>
      <c r="AA23" s="62">
        <v>1</v>
      </c>
      <c r="AB23" s="62">
        <v>1</v>
      </c>
      <c r="AC23" s="62">
        <v>1</v>
      </c>
      <c r="AD23" s="19">
        <f t="shared" si="0"/>
        <v>28</v>
      </c>
      <c r="AE23" s="19"/>
      <c r="AF23" s="19"/>
      <c r="AG23" s="19">
        <f>AD23*AL7</f>
        <v>280</v>
      </c>
      <c r="AH23" s="19"/>
      <c r="AI23" s="19"/>
      <c r="AJ23" s="19">
        <f t="shared" si="1"/>
        <v>280</v>
      </c>
      <c r="AK23" s="20">
        <v>4</v>
      </c>
      <c r="AL23" s="20">
        <f>(AK23*AJ23)</f>
        <v>1120</v>
      </c>
      <c r="AM23" s="24"/>
      <c r="AN23" s="16">
        <f t="shared" si="3"/>
        <v>1120</v>
      </c>
      <c r="AO23" s="17"/>
    </row>
    <row r="24" spans="1:41" ht="16.5" thickBot="1" thickTop="1">
      <c r="A24" s="63" t="s">
        <v>221</v>
      </c>
      <c r="B24" s="62">
        <v>1</v>
      </c>
      <c r="C24" s="62">
        <v>1</v>
      </c>
      <c r="D24" s="62">
        <v>1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  <c r="P24" s="62">
        <v>1</v>
      </c>
      <c r="Q24" s="62">
        <v>1</v>
      </c>
      <c r="R24" s="62">
        <v>1</v>
      </c>
      <c r="S24" s="62">
        <v>1</v>
      </c>
      <c r="T24" s="62">
        <v>1</v>
      </c>
      <c r="U24" s="62">
        <v>1</v>
      </c>
      <c r="V24" s="62">
        <v>1</v>
      </c>
      <c r="W24" s="62">
        <v>1</v>
      </c>
      <c r="X24" s="62">
        <v>1</v>
      </c>
      <c r="Y24" s="62">
        <v>1</v>
      </c>
      <c r="Z24" s="62">
        <v>1</v>
      </c>
      <c r="AA24" s="62">
        <v>1</v>
      </c>
      <c r="AB24" s="62">
        <v>1</v>
      </c>
      <c r="AC24" s="62">
        <v>1</v>
      </c>
      <c r="AD24" s="19">
        <f t="shared" si="0"/>
        <v>28</v>
      </c>
      <c r="AE24" s="19"/>
      <c r="AF24" s="19"/>
      <c r="AG24" s="19">
        <f>AD24*AL7</f>
        <v>280</v>
      </c>
      <c r="AH24" s="19"/>
      <c r="AI24" s="19"/>
      <c r="AJ24" s="19">
        <f t="shared" si="1"/>
        <v>280</v>
      </c>
      <c r="AK24" s="20">
        <v>4</v>
      </c>
      <c r="AL24" s="20">
        <f t="shared" si="2"/>
        <v>1120</v>
      </c>
      <c r="AM24" s="24"/>
      <c r="AN24" s="16">
        <f t="shared" si="3"/>
        <v>1120</v>
      </c>
      <c r="AO24" s="17"/>
    </row>
    <row r="25" spans="1:40" ht="19.5" customHeight="1" thickBot="1" thickTop="1">
      <c r="A25" s="61" t="s">
        <v>27</v>
      </c>
      <c r="B25" s="26">
        <f aca="true" t="shared" si="4" ref="B25:K25">COUNT(B13:B24)</f>
        <v>12</v>
      </c>
      <c r="C25" s="26">
        <f t="shared" si="4"/>
        <v>12</v>
      </c>
      <c r="D25" s="26">
        <f t="shared" si="4"/>
        <v>12</v>
      </c>
      <c r="E25" s="26">
        <f t="shared" si="4"/>
        <v>12</v>
      </c>
      <c r="F25" s="26">
        <f t="shared" si="4"/>
        <v>12</v>
      </c>
      <c r="G25" s="26">
        <f t="shared" si="4"/>
        <v>10</v>
      </c>
      <c r="H25" s="26">
        <f t="shared" si="4"/>
        <v>10</v>
      </c>
      <c r="I25" s="26">
        <f t="shared" si="4"/>
        <v>12</v>
      </c>
      <c r="J25" s="26">
        <f t="shared" si="4"/>
        <v>12</v>
      </c>
      <c r="K25" s="26">
        <f t="shared" si="4"/>
        <v>12</v>
      </c>
      <c r="L25" s="26">
        <f aca="true" t="shared" si="5" ref="L25:Y25">SUM(L13:L24)</f>
        <v>12</v>
      </c>
      <c r="M25" s="26">
        <f t="shared" si="5"/>
        <v>12</v>
      </c>
      <c r="N25" s="26">
        <f t="shared" si="5"/>
        <v>10</v>
      </c>
      <c r="O25" s="26">
        <f t="shared" si="5"/>
        <v>10</v>
      </c>
      <c r="P25" s="26">
        <f t="shared" si="5"/>
        <v>12</v>
      </c>
      <c r="Q25" s="26">
        <f t="shared" si="5"/>
        <v>12</v>
      </c>
      <c r="R25" s="26">
        <f t="shared" si="5"/>
        <v>12</v>
      </c>
      <c r="S25" s="26">
        <f t="shared" si="5"/>
        <v>12</v>
      </c>
      <c r="T25" s="26">
        <f t="shared" si="5"/>
        <v>12</v>
      </c>
      <c r="U25" s="26">
        <f t="shared" si="5"/>
        <v>10</v>
      </c>
      <c r="V25" s="26">
        <f t="shared" si="5"/>
        <v>10</v>
      </c>
      <c r="W25" s="26">
        <f t="shared" si="5"/>
        <v>12</v>
      </c>
      <c r="X25" s="26">
        <f t="shared" si="5"/>
        <v>12</v>
      </c>
      <c r="Y25" s="26">
        <f t="shared" si="5"/>
        <v>12</v>
      </c>
      <c r="Z25" s="26">
        <f>COUNT(Z13:Z24)</f>
        <v>12</v>
      </c>
      <c r="AA25" s="26">
        <f>COUNT(AA13:AA24)</f>
        <v>12</v>
      </c>
      <c r="AB25" s="26">
        <f>COUNT(AB13:AB24)</f>
        <v>10</v>
      </c>
      <c r="AC25" s="26">
        <f>COUNT(AC13:AC24)</f>
        <v>10</v>
      </c>
      <c r="AD25" s="36">
        <f aca="true" t="shared" si="6" ref="AD25:AJ25">SUM(AD13:AD24)</f>
        <v>320</v>
      </c>
      <c r="AE25" s="26">
        <f t="shared" si="6"/>
        <v>0</v>
      </c>
      <c r="AF25" s="26">
        <f t="shared" si="6"/>
        <v>0</v>
      </c>
      <c r="AG25" s="26">
        <f t="shared" si="6"/>
        <v>3200</v>
      </c>
      <c r="AH25" s="26">
        <f t="shared" si="6"/>
        <v>0</v>
      </c>
      <c r="AI25" s="26">
        <f t="shared" si="6"/>
        <v>0</v>
      </c>
      <c r="AJ25" s="27">
        <f t="shared" si="6"/>
        <v>3200</v>
      </c>
      <c r="AK25" s="28"/>
      <c r="AL25" s="28">
        <f>SUM(AL13:AL24)</f>
        <v>12800</v>
      </c>
      <c r="AM25" s="28"/>
      <c r="AN25" s="29">
        <f>SUM(AN13:AN24)</f>
        <v>12800</v>
      </c>
    </row>
    <row r="26" spans="1:40" ht="16.5" thickBot="1" thickTop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32"/>
      <c r="AF26" s="32"/>
      <c r="AG26" s="162" t="s">
        <v>29</v>
      </c>
      <c r="AH26" s="162"/>
      <c r="AI26" s="162"/>
      <c r="AJ26" s="162"/>
      <c r="AK26" s="162"/>
      <c r="AL26" s="162"/>
      <c r="AM26" s="40">
        <v>1</v>
      </c>
      <c r="AN26" s="41">
        <f>AN25-(AN25*5%)</f>
        <v>12160</v>
      </c>
    </row>
    <row r="27" spans="1:40" ht="16.5" thickBot="1" thickTop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  <c r="AE27" s="32"/>
      <c r="AF27" s="32"/>
      <c r="AG27" s="158" t="s">
        <v>222</v>
      </c>
      <c r="AH27" s="158"/>
      <c r="AI27" s="158"/>
      <c r="AJ27" s="158"/>
      <c r="AK27" s="158"/>
      <c r="AL27" s="158"/>
      <c r="AM27" s="40"/>
      <c r="AN27" s="43">
        <f>AN25-(AN25*15%)</f>
        <v>10880</v>
      </c>
    </row>
    <row r="28" spans="1:40" ht="16.5" thickBot="1" thickTop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2"/>
      <c r="AF28" s="32"/>
      <c r="AG28" s="158" t="s">
        <v>223</v>
      </c>
      <c r="AH28" s="158"/>
      <c r="AI28" s="158"/>
      <c r="AJ28" s="158"/>
      <c r="AK28" s="158"/>
      <c r="AL28" s="158"/>
      <c r="AM28" s="40"/>
      <c r="AN28" s="43">
        <f>AN25-(AN25*20%)</f>
        <v>10240</v>
      </c>
    </row>
    <row r="29" spans="1:40" ht="16.5" thickBot="1" thickTop="1">
      <c r="A29" s="33"/>
      <c r="B29" s="5"/>
      <c r="C29" s="5"/>
      <c r="D29" s="5"/>
      <c r="E29" s="5"/>
      <c r="F29" s="5"/>
      <c r="G29" s="5"/>
      <c r="H29" s="5"/>
      <c r="I29" s="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4"/>
      <c r="AE29" s="34"/>
      <c r="AF29" s="34"/>
      <c r="AG29" s="158" t="s">
        <v>224</v>
      </c>
      <c r="AH29" s="158"/>
      <c r="AI29" s="158"/>
      <c r="AJ29" s="158"/>
      <c r="AK29" s="158"/>
      <c r="AL29" s="158"/>
      <c r="AM29" s="42">
        <v>0</v>
      </c>
      <c r="AN29" s="43">
        <f>AN25-(AN25*25%)</f>
        <v>9600</v>
      </c>
    </row>
    <row r="30" ht="13.5" thickTop="1"/>
  </sheetData>
  <sheetProtection selectLockedCells="1" selectUnlockedCells="1"/>
  <mergeCells count="33">
    <mergeCell ref="AN10:AN12"/>
    <mergeCell ref="AH10:AH12"/>
    <mergeCell ref="AI10:AI12"/>
    <mergeCell ref="A10:A12"/>
    <mergeCell ref="B10:Z10"/>
    <mergeCell ref="AF10:AF12"/>
    <mergeCell ref="AG10:AG12"/>
    <mergeCell ref="AD10:AD12"/>
    <mergeCell ref="AE10:AE12"/>
    <mergeCell ref="AG1:AN1"/>
    <mergeCell ref="A2:AN2"/>
    <mergeCell ref="B5:J5"/>
    <mergeCell ref="AD5:AK6"/>
    <mergeCell ref="AL5:AM6"/>
    <mergeCell ref="AN5:AN6"/>
    <mergeCell ref="B6:J6"/>
    <mergeCell ref="B8:J8"/>
    <mergeCell ref="AL9:AM9"/>
    <mergeCell ref="AD9:AK9"/>
    <mergeCell ref="B9:J9"/>
    <mergeCell ref="B7:J7"/>
    <mergeCell ref="AD7:AK7"/>
    <mergeCell ref="AL7:AM7"/>
    <mergeCell ref="AG27:AL27"/>
    <mergeCell ref="AG28:AL28"/>
    <mergeCell ref="AG29:AL29"/>
    <mergeCell ref="AL8:AM8"/>
    <mergeCell ref="AD8:AK8"/>
    <mergeCell ref="AJ10:AJ12"/>
    <mergeCell ref="AK10:AK12"/>
    <mergeCell ref="AG26:AL26"/>
    <mergeCell ref="AL10:AL12"/>
    <mergeCell ref="AM10:AM12"/>
  </mergeCells>
  <printOptions/>
  <pageMargins left="0.15" right="0.14" top="0.15" bottom="0.14" header="0.15" footer="0.14"/>
  <pageSetup horizontalDpi="300" verticalDpi="300" orientation="landscape" paperSize="9" scale="8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56"/>
  <sheetViews>
    <sheetView tabSelected="1" zoomScale="85" zoomScaleNormal="85" zoomScalePageLayoutView="0" workbookViewId="0" topLeftCell="A1">
      <selection activeCell="X6" sqref="X6"/>
    </sheetView>
  </sheetViews>
  <sheetFormatPr defaultColWidth="20.625" defaultRowHeight="12.75"/>
  <cols>
    <col min="1" max="1" width="16.50390625" style="77" customWidth="1"/>
    <col min="2" max="2" width="5.50390625" style="77" customWidth="1"/>
    <col min="3" max="3" width="5.00390625" style="77" customWidth="1"/>
    <col min="4" max="5" width="4.875" style="77" customWidth="1"/>
    <col min="6" max="6" width="5.00390625" style="77" customWidth="1"/>
    <col min="7" max="7" width="5.50390625" style="77" customWidth="1"/>
    <col min="8" max="8" width="5.375" style="77" customWidth="1"/>
    <col min="9" max="9" width="5.50390625" style="77" customWidth="1"/>
    <col min="10" max="11" width="5.375" style="77" customWidth="1"/>
    <col min="12" max="12" width="4.875" style="77" customWidth="1"/>
    <col min="13" max="13" width="5.00390625" style="77" customWidth="1"/>
    <col min="14" max="14" width="5.125" style="77" customWidth="1"/>
    <col min="15" max="15" width="5.375" style="77" customWidth="1"/>
    <col min="16" max="16" width="5.125" style="77" customWidth="1"/>
    <col min="17" max="17" width="5.375" style="77" customWidth="1"/>
    <col min="18" max="18" width="5.00390625" style="77" customWidth="1"/>
    <col min="19" max="19" width="4.875" style="77" customWidth="1"/>
    <col min="20" max="20" width="5.00390625" style="77" customWidth="1"/>
    <col min="21" max="21" width="4.875" style="77" customWidth="1"/>
    <col min="22" max="22" width="5.125" style="77" customWidth="1"/>
    <col min="23" max="25" width="5.375" style="77" customWidth="1"/>
    <col min="26" max="27" width="5.50390625" style="77" customWidth="1"/>
    <col min="28" max="28" width="5.00390625" style="77" customWidth="1"/>
    <col min="29" max="29" width="4.875" style="77" customWidth="1"/>
    <col min="30" max="30" width="5.00390625" style="77" customWidth="1"/>
    <col min="31" max="31" width="4.875" style="77" customWidth="1"/>
    <col min="32" max="32" width="4.00390625" style="77" bestFit="1" customWidth="1"/>
    <col min="33" max="33" width="19.875" style="77" bestFit="1" customWidth="1"/>
    <col min="34" max="16384" width="20.625" style="77" customWidth="1"/>
  </cols>
  <sheetData>
    <row r="1" spans="1:33" ht="11.25" customHeight="1">
      <c r="A1" s="175" t="s">
        <v>253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</row>
    <row r="3" spans="1:33" ht="11.2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1:33" ht="24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</row>
    <row r="5" spans="1:33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5"/>
      <c r="AG5" s="176"/>
    </row>
    <row r="6" spans="1:33" ht="17.25">
      <c r="A6" s="80"/>
      <c r="B6" s="80"/>
      <c r="C6" s="80"/>
      <c r="D6" s="80"/>
      <c r="E6" s="80"/>
      <c r="F6" s="80"/>
      <c r="G6" s="177" t="s">
        <v>241</v>
      </c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8">
        <v>15</v>
      </c>
      <c r="S6" s="179"/>
      <c r="T6" s="180" t="s">
        <v>240</v>
      </c>
      <c r="U6" s="180"/>
      <c r="V6" s="180"/>
      <c r="W6" s="180"/>
      <c r="X6" s="81"/>
      <c r="Y6" s="81"/>
      <c r="Z6" s="85"/>
      <c r="AA6" s="181"/>
      <c r="AB6" s="181"/>
      <c r="AC6" s="81"/>
      <c r="AD6" s="81"/>
      <c r="AE6" s="81"/>
      <c r="AF6" s="85"/>
      <c r="AG6" s="176"/>
    </row>
    <row r="7" spans="1:33" ht="9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6"/>
    </row>
    <row r="8" spans="1:33" ht="21.75" customHeight="1">
      <c r="A8" s="196" t="s">
        <v>9</v>
      </c>
      <c r="B8" s="182" t="s">
        <v>334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3" t="s">
        <v>239</v>
      </c>
    </row>
    <row r="9" spans="1:33" ht="11.25">
      <c r="A9" s="196"/>
      <c r="B9" s="95">
        <v>1</v>
      </c>
      <c r="C9" s="108">
        <v>2</v>
      </c>
      <c r="D9" s="108">
        <v>3</v>
      </c>
      <c r="E9" s="108">
        <v>4</v>
      </c>
      <c r="F9" s="108">
        <v>5</v>
      </c>
      <c r="G9" s="108">
        <v>6</v>
      </c>
      <c r="H9" s="95">
        <v>7</v>
      </c>
      <c r="I9" s="95">
        <v>8</v>
      </c>
      <c r="J9" s="108">
        <v>9</v>
      </c>
      <c r="K9" s="108">
        <v>10</v>
      </c>
      <c r="L9" s="108">
        <v>11</v>
      </c>
      <c r="M9" s="108">
        <v>12</v>
      </c>
      <c r="N9" s="108">
        <v>13</v>
      </c>
      <c r="O9" s="95">
        <v>14</v>
      </c>
      <c r="P9" s="95">
        <v>15</v>
      </c>
      <c r="Q9" s="108">
        <v>16</v>
      </c>
      <c r="R9" s="108">
        <v>17</v>
      </c>
      <c r="S9" s="108">
        <v>18</v>
      </c>
      <c r="T9" s="108">
        <v>19</v>
      </c>
      <c r="U9" s="108">
        <v>20</v>
      </c>
      <c r="V9" s="95">
        <v>21</v>
      </c>
      <c r="W9" s="95">
        <v>22</v>
      </c>
      <c r="X9" s="108">
        <v>23</v>
      </c>
      <c r="Y9" s="108">
        <v>24</v>
      </c>
      <c r="Z9" s="108">
        <v>25</v>
      </c>
      <c r="AA9" s="108">
        <v>26</v>
      </c>
      <c r="AB9" s="108">
        <v>27</v>
      </c>
      <c r="AC9" s="95">
        <v>28</v>
      </c>
      <c r="AD9" s="95">
        <v>29</v>
      </c>
      <c r="AE9" s="108">
        <v>30</v>
      </c>
      <c r="AF9" s="108">
        <v>31</v>
      </c>
      <c r="AG9" s="184"/>
    </row>
    <row r="10" spans="1:33" ht="24" customHeight="1">
      <c r="A10" s="196"/>
      <c r="B10" s="95" t="s">
        <v>24</v>
      </c>
      <c r="C10" s="108" t="s">
        <v>25</v>
      </c>
      <c r="D10" s="108" t="s">
        <v>26</v>
      </c>
      <c r="E10" s="108" t="s">
        <v>20</v>
      </c>
      <c r="F10" s="108" t="s">
        <v>21</v>
      </c>
      <c r="G10" s="108" t="s">
        <v>22</v>
      </c>
      <c r="H10" s="95" t="s">
        <v>23</v>
      </c>
      <c r="I10" s="95" t="s">
        <v>24</v>
      </c>
      <c r="J10" s="108" t="s">
        <v>25</v>
      </c>
      <c r="K10" s="108" t="s">
        <v>26</v>
      </c>
      <c r="L10" s="108" t="s">
        <v>20</v>
      </c>
      <c r="M10" s="108" t="s">
        <v>21</v>
      </c>
      <c r="N10" s="108" t="s">
        <v>22</v>
      </c>
      <c r="O10" s="95" t="s">
        <v>23</v>
      </c>
      <c r="P10" s="95" t="s">
        <v>24</v>
      </c>
      <c r="Q10" s="108" t="s">
        <v>25</v>
      </c>
      <c r="R10" s="108" t="s">
        <v>26</v>
      </c>
      <c r="S10" s="108" t="s">
        <v>20</v>
      </c>
      <c r="T10" s="108" t="s">
        <v>21</v>
      </c>
      <c r="U10" s="108" t="s">
        <v>22</v>
      </c>
      <c r="V10" s="95" t="s">
        <v>23</v>
      </c>
      <c r="W10" s="95" t="s">
        <v>24</v>
      </c>
      <c r="X10" s="108" t="s">
        <v>25</v>
      </c>
      <c r="Y10" s="108" t="s">
        <v>26</v>
      </c>
      <c r="Z10" s="108" t="s">
        <v>20</v>
      </c>
      <c r="AA10" s="108" t="s">
        <v>21</v>
      </c>
      <c r="AB10" s="108" t="s">
        <v>22</v>
      </c>
      <c r="AC10" s="95" t="s">
        <v>23</v>
      </c>
      <c r="AD10" s="95" t="s">
        <v>24</v>
      </c>
      <c r="AE10" s="108" t="s">
        <v>25</v>
      </c>
      <c r="AF10" s="108" t="s">
        <v>26</v>
      </c>
      <c r="AG10" s="185"/>
    </row>
    <row r="11" spans="1:33" ht="15">
      <c r="A11" s="82" t="s">
        <v>210</v>
      </c>
      <c r="B11" s="96">
        <v>2</v>
      </c>
      <c r="C11" s="110">
        <v>2</v>
      </c>
      <c r="D11" s="110">
        <v>2</v>
      </c>
      <c r="E11" s="110">
        <v>2</v>
      </c>
      <c r="F11" s="110">
        <v>2</v>
      </c>
      <c r="G11" s="110">
        <v>2</v>
      </c>
      <c r="H11" s="96">
        <v>2</v>
      </c>
      <c r="I11" s="96">
        <v>2</v>
      </c>
      <c r="J11" s="110">
        <v>2</v>
      </c>
      <c r="K11" s="110">
        <v>2</v>
      </c>
      <c r="L11" s="110">
        <v>2</v>
      </c>
      <c r="M11" s="110">
        <v>2</v>
      </c>
      <c r="N11" s="110">
        <v>2</v>
      </c>
      <c r="O11" s="96">
        <v>2</v>
      </c>
      <c r="P11" s="96">
        <v>2</v>
      </c>
      <c r="Q11" s="110">
        <v>2</v>
      </c>
      <c r="R11" s="110">
        <v>2</v>
      </c>
      <c r="S11" s="110">
        <v>2</v>
      </c>
      <c r="T11" s="110">
        <v>2</v>
      </c>
      <c r="U11" s="110">
        <v>2</v>
      </c>
      <c r="V11" s="96">
        <v>2</v>
      </c>
      <c r="W11" s="96">
        <v>2</v>
      </c>
      <c r="X11" s="110">
        <v>2</v>
      </c>
      <c r="Y11" s="110">
        <v>2</v>
      </c>
      <c r="Z11" s="110">
        <v>2</v>
      </c>
      <c r="AA11" s="110">
        <v>2</v>
      </c>
      <c r="AB11" s="110">
        <v>2</v>
      </c>
      <c r="AC11" s="96">
        <v>2</v>
      </c>
      <c r="AD11" s="96">
        <v>2</v>
      </c>
      <c r="AE11" s="110">
        <v>2</v>
      </c>
      <c r="AF11" s="113"/>
      <c r="AG11" s="98"/>
    </row>
    <row r="12" spans="1:33" ht="15">
      <c r="A12" s="82" t="s">
        <v>211</v>
      </c>
      <c r="B12" s="96">
        <v>2</v>
      </c>
      <c r="C12" s="110">
        <v>2</v>
      </c>
      <c r="D12" s="110">
        <v>2</v>
      </c>
      <c r="E12" s="110">
        <v>2</v>
      </c>
      <c r="F12" s="110">
        <v>2</v>
      </c>
      <c r="G12" s="110">
        <v>2</v>
      </c>
      <c r="H12" s="96">
        <v>2</v>
      </c>
      <c r="I12" s="96">
        <v>2</v>
      </c>
      <c r="J12" s="110">
        <v>2</v>
      </c>
      <c r="K12" s="110">
        <v>2</v>
      </c>
      <c r="L12" s="110">
        <v>2</v>
      </c>
      <c r="M12" s="110">
        <v>2</v>
      </c>
      <c r="N12" s="110">
        <v>2</v>
      </c>
      <c r="O12" s="96">
        <v>2</v>
      </c>
      <c r="P12" s="96">
        <v>2</v>
      </c>
      <c r="Q12" s="110">
        <v>2</v>
      </c>
      <c r="R12" s="110">
        <v>2</v>
      </c>
      <c r="S12" s="110">
        <v>2</v>
      </c>
      <c r="T12" s="110">
        <v>2</v>
      </c>
      <c r="U12" s="110">
        <v>2</v>
      </c>
      <c r="V12" s="96">
        <v>2</v>
      </c>
      <c r="W12" s="96">
        <v>2</v>
      </c>
      <c r="X12" s="110">
        <v>2</v>
      </c>
      <c r="Y12" s="110">
        <v>2</v>
      </c>
      <c r="Z12" s="110">
        <v>2</v>
      </c>
      <c r="AA12" s="110">
        <v>2</v>
      </c>
      <c r="AB12" s="110">
        <v>2</v>
      </c>
      <c r="AC12" s="96">
        <v>2</v>
      </c>
      <c r="AD12" s="96">
        <v>2</v>
      </c>
      <c r="AE12" s="110">
        <v>2</v>
      </c>
      <c r="AF12" s="113"/>
      <c r="AG12" s="97"/>
    </row>
    <row r="13" spans="1:33" ht="15">
      <c r="A13" s="82" t="s">
        <v>212</v>
      </c>
      <c r="B13" s="96">
        <v>2</v>
      </c>
      <c r="C13" s="110">
        <v>2</v>
      </c>
      <c r="D13" s="110">
        <v>2</v>
      </c>
      <c r="E13" s="110">
        <v>2</v>
      </c>
      <c r="F13" s="110">
        <v>2</v>
      </c>
      <c r="G13" s="110">
        <v>2</v>
      </c>
      <c r="H13" s="96">
        <v>2</v>
      </c>
      <c r="I13" s="96">
        <v>2</v>
      </c>
      <c r="J13" s="110">
        <v>2</v>
      </c>
      <c r="K13" s="110">
        <v>2</v>
      </c>
      <c r="L13" s="110">
        <v>2</v>
      </c>
      <c r="M13" s="110">
        <v>2</v>
      </c>
      <c r="N13" s="110">
        <v>2</v>
      </c>
      <c r="O13" s="96">
        <v>2</v>
      </c>
      <c r="P13" s="96">
        <v>2</v>
      </c>
      <c r="Q13" s="110">
        <v>2</v>
      </c>
      <c r="R13" s="110">
        <v>2</v>
      </c>
      <c r="S13" s="110">
        <v>2</v>
      </c>
      <c r="T13" s="110">
        <v>2</v>
      </c>
      <c r="U13" s="110">
        <v>2</v>
      </c>
      <c r="V13" s="96">
        <v>2</v>
      </c>
      <c r="W13" s="96">
        <v>2</v>
      </c>
      <c r="X13" s="110">
        <v>2</v>
      </c>
      <c r="Y13" s="110">
        <v>2</v>
      </c>
      <c r="Z13" s="110">
        <v>2</v>
      </c>
      <c r="AA13" s="110">
        <v>2</v>
      </c>
      <c r="AB13" s="110">
        <v>2</v>
      </c>
      <c r="AC13" s="96">
        <v>2</v>
      </c>
      <c r="AD13" s="96">
        <v>2</v>
      </c>
      <c r="AE13" s="110">
        <v>2</v>
      </c>
      <c r="AF13" s="113"/>
      <c r="AG13" s="97"/>
    </row>
    <row r="14" spans="1:33" ht="15">
      <c r="A14" s="82" t="s">
        <v>213</v>
      </c>
      <c r="B14" s="96">
        <v>2</v>
      </c>
      <c r="C14" s="110">
        <v>2</v>
      </c>
      <c r="D14" s="110">
        <v>2</v>
      </c>
      <c r="E14" s="110">
        <v>2</v>
      </c>
      <c r="F14" s="110">
        <v>2</v>
      </c>
      <c r="G14" s="110">
        <v>2</v>
      </c>
      <c r="H14" s="96">
        <v>2</v>
      </c>
      <c r="I14" s="96">
        <v>2</v>
      </c>
      <c r="J14" s="110">
        <v>2</v>
      </c>
      <c r="K14" s="110">
        <v>2</v>
      </c>
      <c r="L14" s="110">
        <v>2</v>
      </c>
      <c r="M14" s="110">
        <v>2</v>
      </c>
      <c r="N14" s="110">
        <v>2</v>
      </c>
      <c r="O14" s="96">
        <v>2</v>
      </c>
      <c r="P14" s="96">
        <v>2</v>
      </c>
      <c r="Q14" s="110">
        <v>2</v>
      </c>
      <c r="R14" s="110">
        <v>2</v>
      </c>
      <c r="S14" s="110">
        <v>2</v>
      </c>
      <c r="T14" s="110">
        <v>2</v>
      </c>
      <c r="U14" s="110">
        <v>2</v>
      </c>
      <c r="V14" s="96">
        <v>2</v>
      </c>
      <c r="W14" s="96">
        <v>2</v>
      </c>
      <c r="X14" s="110">
        <v>2</v>
      </c>
      <c r="Y14" s="110">
        <v>2</v>
      </c>
      <c r="Z14" s="110">
        <v>2</v>
      </c>
      <c r="AA14" s="110">
        <v>2</v>
      </c>
      <c r="AB14" s="110">
        <v>2</v>
      </c>
      <c r="AC14" s="96">
        <v>2</v>
      </c>
      <c r="AD14" s="96">
        <v>2</v>
      </c>
      <c r="AE14" s="110">
        <v>2</v>
      </c>
      <c r="AF14" s="113"/>
      <c r="AG14" s="97"/>
    </row>
    <row r="15" spans="1:33" ht="15">
      <c r="A15" s="82" t="s">
        <v>214</v>
      </c>
      <c r="B15" s="96">
        <v>2</v>
      </c>
      <c r="C15" s="110">
        <v>2</v>
      </c>
      <c r="D15" s="110">
        <v>2</v>
      </c>
      <c r="E15" s="110">
        <v>2</v>
      </c>
      <c r="F15" s="110">
        <v>2</v>
      </c>
      <c r="G15" s="110">
        <v>2</v>
      </c>
      <c r="H15" s="96">
        <v>2</v>
      </c>
      <c r="I15" s="96">
        <v>2</v>
      </c>
      <c r="J15" s="110">
        <v>2</v>
      </c>
      <c r="K15" s="110">
        <v>2</v>
      </c>
      <c r="L15" s="110">
        <v>2</v>
      </c>
      <c r="M15" s="110">
        <v>2</v>
      </c>
      <c r="N15" s="110">
        <v>2</v>
      </c>
      <c r="O15" s="96">
        <v>2</v>
      </c>
      <c r="P15" s="96">
        <v>2</v>
      </c>
      <c r="Q15" s="110">
        <v>2</v>
      </c>
      <c r="R15" s="110">
        <v>2</v>
      </c>
      <c r="S15" s="110">
        <v>2</v>
      </c>
      <c r="T15" s="110">
        <v>2</v>
      </c>
      <c r="U15" s="110">
        <v>2</v>
      </c>
      <c r="V15" s="96">
        <v>2</v>
      </c>
      <c r="W15" s="96">
        <v>2</v>
      </c>
      <c r="X15" s="110">
        <v>2</v>
      </c>
      <c r="Y15" s="110">
        <v>2</v>
      </c>
      <c r="Z15" s="110">
        <v>2</v>
      </c>
      <c r="AA15" s="110">
        <v>2</v>
      </c>
      <c r="AB15" s="110">
        <v>2</v>
      </c>
      <c r="AC15" s="96">
        <v>2</v>
      </c>
      <c r="AD15" s="96">
        <v>2</v>
      </c>
      <c r="AE15" s="110">
        <v>2</v>
      </c>
      <c r="AF15" s="113"/>
      <c r="AG15" s="97"/>
    </row>
    <row r="16" spans="1:33" ht="15">
      <c r="A16" s="82" t="s">
        <v>215</v>
      </c>
      <c r="B16" s="96">
        <v>2</v>
      </c>
      <c r="C16" s="110">
        <v>2</v>
      </c>
      <c r="D16" s="110">
        <v>2</v>
      </c>
      <c r="E16" s="110">
        <v>2</v>
      </c>
      <c r="F16" s="110">
        <v>2</v>
      </c>
      <c r="G16" s="110">
        <v>2</v>
      </c>
      <c r="H16" s="96">
        <v>2</v>
      </c>
      <c r="I16" s="96">
        <v>2</v>
      </c>
      <c r="J16" s="110">
        <v>2</v>
      </c>
      <c r="K16" s="110">
        <v>2</v>
      </c>
      <c r="L16" s="110">
        <v>2</v>
      </c>
      <c r="M16" s="110">
        <v>2</v>
      </c>
      <c r="N16" s="110">
        <v>2</v>
      </c>
      <c r="O16" s="96">
        <v>2</v>
      </c>
      <c r="P16" s="96">
        <v>2</v>
      </c>
      <c r="Q16" s="110">
        <v>2</v>
      </c>
      <c r="R16" s="110">
        <v>2</v>
      </c>
      <c r="S16" s="110">
        <v>2</v>
      </c>
      <c r="T16" s="110">
        <v>2</v>
      </c>
      <c r="U16" s="110">
        <v>2</v>
      </c>
      <c r="V16" s="96">
        <v>2</v>
      </c>
      <c r="W16" s="96">
        <v>2</v>
      </c>
      <c r="X16" s="110">
        <v>2</v>
      </c>
      <c r="Y16" s="110">
        <v>2</v>
      </c>
      <c r="Z16" s="110">
        <v>2</v>
      </c>
      <c r="AA16" s="110">
        <v>2</v>
      </c>
      <c r="AB16" s="110">
        <v>2</v>
      </c>
      <c r="AC16" s="96">
        <v>2</v>
      </c>
      <c r="AD16" s="96">
        <v>2</v>
      </c>
      <c r="AE16" s="110">
        <v>2</v>
      </c>
      <c r="AF16" s="113"/>
      <c r="AG16" s="97"/>
    </row>
    <row r="17" spans="1:33" ht="15">
      <c r="A17" s="82" t="s">
        <v>216</v>
      </c>
      <c r="B17" s="96">
        <v>2</v>
      </c>
      <c r="C17" s="110">
        <v>2</v>
      </c>
      <c r="D17" s="110">
        <v>2</v>
      </c>
      <c r="E17" s="110">
        <v>2</v>
      </c>
      <c r="F17" s="110">
        <v>2</v>
      </c>
      <c r="G17" s="110">
        <v>2</v>
      </c>
      <c r="H17" s="96">
        <v>2</v>
      </c>
      <c r="I17" s="96">
        <v>2</v>
      </c>
      <c r="J17" s="110">
        <v>2</v>
      </c>
      <c r="K17" s="110">
        <v>2</v>
      </c>
      <c r="L17" s="110">
        <v>2</v>
      </c>
      <c r="M17" s="110">
        <v>2</v>
      </c>
      <c r="N17" s="110">
        <v>2</v>
      </c>
      <c r="O17" s="96">
        <v>2</v>
      </c>
      <c r="P17" s="96">
        <v>2</v>
      </c>
      <c r="Q17" s="110">
        <v>2</v>
      </c>
      <c r="R17" s="110">
        <v>2</v>
      </c>
      <c r="S17" s="110">
        <v>2</v>
      </c>
      <c r="T17" s="110">
        <v>2</v>
      </c>
      <c r="U17" s="110">
        <v>2</v>
      </c>
      <c r="V17" s="96">
        <v>2</v>
      </c>
      <c r="W17" s="96">
        <v>2</v>
      </c>
      <c r="X17" s="110">
        <v>2</v>
      </c>
      <c r="Y17" s="110">
        <v>2</v>
      </c>
      <c r="Z17" s="110">
        <v>2</v>
      </c>
      <c r="AA17" s="110">
        <v>2</v>
      </c>
      <c r="AB17" s="110">
        <v>2</v>
      </c>
      <c r="AC17" s="96">
        <v>2</v>
      </c>
      <c r="AD17" s="96">
        <v>2</v>
      </c>
      <c r="AE17" s="110">
        <v>2</v>
      </c>
      <c r="AF17" s="113"/>
      <c r="AG17" s="97"/>
    </row>
    <row r="18" spans="1:33" ht="15">
      <c r="A18" s="82" t="s">
        <v>217</v>
      </c>
      <c r="B18" s="96">
        <v>2</v>
      </c>
      <c r="C18" s="110">
        <v>2</v>
      </c>
      <c r="D18" s="110">
        <v>2</v>
      </c>
      <c r="E18" s="110">
        <v>2</v>
      </c>
      <c r="F18" s="110">
        <v>2</v>
      </c>
      <c r="G18" s="110">
        <v>2</v>
      </c>
      <c r="H18" s="96">
        <v>2</v>
      </c>
      <c r="I18" s="96">
        <v>2</v>
      </c>
      <c r="J18" s="110">
        <v>2</v>
      </c>
      <c r="K18" s="110">
        <v>2</v>
      </c>
      <c r="L18" s="110">
        <v>2</v>
      </c>
      <c r="M18" s="110">
        <v>2</v>
      </c>
      <c r="N18" s="110">
        <v>2</v>
      </c>
      <c r="O18" s="96">
        <v>2</v>
      </c>
      <c r="P18" s="96">
        <v>2</v>
      </c>
      <c r="Q18" s="110">
        <v>2</v>
      </c>
      <c r="R18" s="110">
        <v>2</v>
      </c>
      <c r="S18" s="110">
        <v>2</v>
      </c>
      <c r="T18" s="110">
        <v>2</v>
      </c>
      <c r="U18" s="110">
        <v>2</v>
      </c>
      <c r="V18" s="96">
        <v>2</v>
      </c>
      <c r="W18" s="96">
        <v>2</v>
      </c>
      <c r="X18" s="110">
        <v>2</v>
      </c>
      <c r="Y18" s="110">
        <v>2</v>
      </c>
      <c r="Z18" s="110">
        <v>2</v>
      </c>
      <c r="AA18" s="110">
        <v>2</v>
      </c>
      <c r="AB18" s="110">
        <v>2</v>
      </c>
      <c r="AC18" s="96">
        <v>2</v>
      </c>
      <c r="AD18" s="96">
        <v>2</v>
      </c>
      <c r="AE18" s="110">
        <v>2</v>
      </c>
      <c r="AF18" s="113"/>
      <c r="AG18" s="97"/>
    </row>
    <row r="19" spans="1:33" ht="15">
      <c r="A19" s="82" t="s">
        <v>218</v>
      </c>
      <c r="B19" s="96">
        <v>2</v>
      </c>
      <c r="C19" s="110">
        <v>2</v>
      </c>
      <c r="D19" s="110">
        <v>2</v>
      </c>
      <c r="E19" s="110">
        <v>2</v>
      </c>
      <c r="F19" s="110">
        <v>2</v>
      </c>
      <c r="G19" s="110">
        <v>2</v>
      </c>
      <c r="H19" s="96">
        <v>2</v>
      </c>
      <c r="I19" s="96">
        <v>2</v>
      </c>
      <c r="J19" s="110">
        <v>2</v>
      </c>
      <c r="K19" s="110">
        <v>2</v>
      </c>
      <c r="L19" s="110">
        <v>2</v>
      </c>
      <c r="M19" s="110">
        <v>2</v>
      </c>
      <c r="N19" s="110">
        <v>2</v>
      </c>
      <c r="O19" s="96">
        <v>2</v>
      </c>
      <c r="P19" s="96">
        <v>2</v>
      </c>
      <c r="Q19" s="110">
        <v>2</v>
      </c>
      <c r="R19" s="110">
        <v>2</v>
      </c>
      <c r="S19" s="110">
        <v>2</v>
      </c>
      <c r="T19" s="110">
        <v>2</v>
      </c>
      <c r="U19" s="110">
        <v>2</v>
      </c>
      <c r="V19" s="96">
        <v>2</v>
      </c>
      <c r="W19" s="96">
        <v>2</v>
      </c>
      <c r="X19" s="110">
        <v>2</v>
      </c>
      <c r="Y19" s="110">
        <v>2</v>
      </c>
      <c r="Z19" s="110">
        <v>2</v>
      </c>
      <c r="AA19" s="110">
        <v>2</v>
      </c>
      <c r="AB19" s="110">
        <v>2</v>
      </c>
      <c r="AC19" s="96">
        <v>2</v>
      </c>
      <c r="AD19" s="96">
        <v>2</v>
      </c>
      <c r="AE19" s="110">
        <v>2</v>
      </c>
      <c r="AF19" s="113"/>
      <c r="AG19" s="97"/>
    </row>
    <row r="20" spans="1:33" ht="15">
      <c r="A20" s="82" t="s">
        <v>219</v>
      </c>
      <c r="B20" s="96">
        <v>2</v>
      </c>
      <c r="C20" s="110">
        <v>2</v>
      </c>
      <c r="D20" s="110">
        <v>2</v>
      </c>
      <c r="E20" s="110">
        <v>2</v>
      </c>
      <c r="F20" s="110">
        <v>2</v>
      </c>
      <c r="G20" s="110">
        <v>2</v>
      </c>
      <c r="H20" s="96">
        <v>2</v>
      </c>
      <c r="I20" s="96">
        <v>2</v>
      </c>
      <c r="J20" s="110">
        <v>2</v>
      </c>
      <c r="K20" s="110">
        <v>2</v>
      </c>
      <c r="L20" s="110">
        <v>2</v>
      </c>
      <c r="M20" s="110">
        <v>2</v>
      </c>
      <c r="N20" s="110">
        <v>2</v>
      </c>
      <c r="O20" s="96">
        <v>2</v>
      </c>
      <c r="P20" s="96">
        <v>2</v>
      </c>
      <c r="Q20" s="110">
        <v>2</v>
      </c>
      <c r="R20" s="110">
        <v>2</v>
      </c>
      <c r="S20" s="110">
        <v>2</v>
      </c>
      <c r="T20" s="110">
        <v>2</v>
      </c>
      <c r="U20" s="110">
        <v>2</v>
      </c>
      <c r="V20" s="96">
        <v>2</v>
      </c>
      <c r="W20" s="96">
        <v>2</v>
      </c>
      <c r="X20" s="110">
        <v>2</v>
      </c>
      <c r="Y20" s="110">
        <v>2</v>
      </c>
      <c r="Z20" s="110">
        <v>2</v>
      </c>
      <c r="AA20" s="110">
        <v>2</v>
      </c>
      <c r="AB20" s="110">
        <v>2</v>
      </c>
      <c r="AC20" s="96">
        <v>2</v>
      </c>
      <c r="AD20" s="96">
        <v>2</v>
      </c>
      <c r="AE20" s="110">
        <v>2</v>
      </c>
      <c r="AF20" s="113"/>
      <c r="AG20" s="97"/>
    </row>
    <row r="21" spans="1:33" ht="15">
      <c r="A21" s="82" t="s">
        <v>220</v>
      </c>
      <c r="B21" s="96">
        <v>2</v>
      </c>
      <c r="C21" s="110">
        <v>2</v>
      </c>
      <c r="D21" s="110">
        <v>2</v>
      </c>
      <c r="E21" s="110">
        <v>2</v>
      </c>
      <c r="F21" s="110">
        <v>2</v>
      </c>
      <c r="G21" s="110">
        <v>2</v>
      </c>
      <c r="H21" s="96">
        <v>2</v>
      </c>
      <c r="I21" s="96">
        <v>2</v>
      </c>
      <c r="J21" s="110">
        <v>2</v>
      </c>
      <c r="K21" s="110">
        <v>2</v>
      </c>
      <c r="L21" s="110">
        <v>2</v>
      </c>
      <c r="M21" s="110">
        <v>2</v>
      </c>
      <c r="N21" s="110">
        <v>2</v>
      </c>
      <c r="O21" s="96">
        <v>2</v>
      </c>
      <c r="P21" s="96">
        <v>2</v>
      </c>
      <c r="Q21" s="110">
        <v>2</v>
      </c>
      <c r="R21" s="110">
        <v>2</v>
      </c>
      <c r="S21" s="110">
        <v>2</v>
      </c>
      <c r="T21" s="110">
        <v>2</v>
      </c>
      <c r="U21" s="110">
        <v>2</v>
      </c>
      <c r="V21" s="96">
        <v>2</v>
      </c>
      <c r="W21" s="96">
        <v>2</v>
      </c>
      <c r="X21" s="110">
        <v>2</v>
      </c>
      <c r="Y21" s="110">
        <v>2</v>
      </c>
      <c r="Z21" s="110">
        <v>2</v>
      </c>
      <c r="AA21" s="110">
        <v>2</v>
      </c>
      <c r="AB21" s="110">
        <v>2</v>
      </c>
      <c r="AC21" s="96">
        <v>2</v>
      </c>
      <c r="AD21" s="96">
        <v>2</v>
      </c>
      <c r="AE21" s="110">
        <v>2</v>
      </c>
      <c r="AF21" s="113"/>
      <c r="AG21" s="97"/>
    </row>
    <row r="22" spans="1:33" ht="15">
      <c r="A22" s="82" t="s">
        <v>221</v>
      </c>
      <c r="B22" s="96">
        <v>2</v>
      </c>
      <c r="C22" s="110">
        <v>2</v>
      </c>
      <c r="D22" s="110">
        <v>2</v>
      </c>
      <c r="E22" s="110">
        <v>2</v>
      </c>
      <c r="F22" s="110">
        <v>2</v>
      </c>
      <c r="G22" s="110">
        <v>2</v>
      </c>
      <c r="H22" s="96">
        <v>2</v>
      </c>
      <c r="I22" s="96">
        <v>2</v>
      </c>
      <c r="J22" s="110">
        <v>2</v>
      </c>
      <c r="K22" s="110">
        <v>2</v>
      </c>
      <c r="L22" s="110">
        <v>2</v>
      </c>
      <c r="M22" s="110">
        <v>2</v>
      </c>
      <c r="N22" s="110">
        <v>2</v>
      </c>
      <c r="O22" s="96">
        <v>2</v>
      </c>
      <c r="P22" s="96">
        <v>2</v>
      </c>
      <c r="Q22" s="110">
        <v>2</v>
      </c>
      <c r="R22" s="110">
        <v>2</v>
      </c>
      <c r="S22" s="110">
        <v>2</v>
      </c>
      <c r="T22" s="110">
        <v>2</v>
      </c>
      <c r="U22" s="110">
        <v>2</v>
      </c>
      <c r="V22" s="96">
        <v>2</v>
      </c>
      <c r="W22" s="96">
        <v>2</v>
      </c>
      <c r="X22" s="110">
        <v>2</v>
      </c>
      <c r="Y22" s="110">
        <v>2</v>
      </c>
      <c r="Z22" s="110">
        <v>2</v>
      </c>
      <c r="AA22" s="110">
        <v>2</v>
      </c>
      <c r="AB22" s="110">
        <v>2</v>
      </c>
      <c r="AC22" s="96">
        <v>2</v>
      </c>
      <c r="AD22" s="96">
        <v>2</v>
      </c>
      <c r="AE22" s="110">
        <v>2</v>
      </c>
      <c r="AF22" s="113"/>
      <c r="AG22" s="99"/>
    </row>
    <row r="23" spans="1:33" ht="24" customHeight="1">
      <c r="A23" s="89" t="s">
        <v>233</v>
      </c>
      <c r="B23" s="91">
        <f aca="true" t="shared" si="0" ref="B23:AB23">SUM(B11:B22)</f>
        <v>24</v>
      </c>
      <c r="C23" s="109">
        <f t="shared" si="0"/>
        <v>24</v>
      </c>
      <c r="D23" s="109">
        <f t="shared" si="0"/>
        <v>24</v>
      </c>
      <c r="E23" s="109">
        <f t="shared" si="0"/>
        <v>24</v>
      </c>
      <c r="F23" s="109">
        <f t="shared" si="0"/>
        <v>24</v>
      </c>
      <c r="G23" s="109">
        <f t="shared" si="0"/>
        <v>24</v>
      </c>
      <c r="H23" s="91">
        <f t="shared" si="0"/>
        <v>24</v>
      </c>
      <c r="I23" s="91">
        <f t="shared" si="0"/>
        <v>24</v>
      </c>
      <c r="J23" s="109">
        <f t="shared" si="0"/>
        <v>24</v>
      </c>
      <c r="K23" s="109">
        <f t="shared" si="0"/>
        <v>24</v>
      </c>
      <c r="L23" s="109">
        <f t="shared" si="0"/>
        <v>24</v>
      </c>
      <c r="M23" s="109">
        <f t="shared" si="0"/>
        <v>24</v>
      </c>
      <c r="N23" s="109">
        <f t="shared" si="0"/>
        <v>24</v>
      </c>
      <c r="O23" s="91">
        <f t="shared" si="0"/>
        <v>24</v>
      </c>
      <c r="P23" s="91">
        <f t="shared" si="0"/>
        <v>24</v>
      </c>
      <c r="Q23" s="109">
        <f t="shared" si="0"/>
        <v>24</v>
      </c>
      <c r="R23" s="109">
        <f t="shared" si="0"/>
        <v>24</v>
      </c>
      <c r="S23" s="109">
        <f t="shared" si="0"/>
        <v>24</v>
      </c>
      <c r="T23" s="109">
        <f t="shared" si="0"/>
        <v>24</v>
      </c>
      <c r="U23" s="109">
        <f t="shared" si="0"/>
        <v>24</v>
      </c>
      <c r="V23" s="91">
        <f t="shared" si="0"/>
        <v>24</v>
      </c>
      <c r="W23" s="91">
        <f t="shared" si="0"/>
        <v>24</v>
      </c>
      <c r="X23" s="109">
        <f t="shared" si="0"/>
        <v>24</v>
      </c>
      <c r="Y23" s="109">
        <f t="shared" si="0"/>
        <v>24</v>
      </c>
      <c r="Z23" s="109">
        <f t="shared" si="0"/>
        <v>24</v>
      </c>
      <c r="AA23" s="109">
        <f t="shared" si="0"/>
        <v>24</v>
      </c>
      <c r="AB23" s="109">
        <f t="shared" si="0"/>
        <v>24</v>
      </c>
      <c r="AC23" s="91">
        <f>SUM(AC11:AC22)</f>
        <v>24</v>
      </c>
      <c r="AD23" s="91">
        <f>SUM(AD11:AD22)</f>
        <v>24</v>
      </c>
      <c r="AE23" s="109">
        <f>SUM(AE11:AE22)</f>
        <v>24</v>
      </c>
      <c r="AF23" s="109">
        <f>SUM(AF11:AF22)</f>
        <v>0</v>
      </c>
      <c r="AG23" s="103">
        <f>SUM(B23:AF23)</f>
        <v>720</v>
      </c>
    </row>
    <row r="24" spans="1:33" ht="24.75" customHeight="1">
      <c r="A24" s="89" t="s">
        <v>15</v>
      </c>
      <c r="B24" s="111">
        <f>B23*$R6</f>
        <v>360</v>
      </c>
      <c r="C24" s="114">
        <f aca="true" t="shared" si="1" ref="C24:AF24">C23*$R6</f>
        <v>360</v>
      </c>
      <c r="D24" s="114">
        <f t="shared" si="1"/>
        <v>360</v>
      </c>
      <c r="E24" s="114">
        <f t="shared" si="1"/>
        <v>360</v>
      </c>
      <c r="F24" s="114">
        <f t="shared" si="1"/>
        <v>360</v>
      </c>
      <c r="G24" s="114">
        <f t="shared" si="1"/>
        <v>360</v>
      </c>
      <c r="H24" s="111">
        <f t="shared" si="1"/>
        <v>360</v>
      </c>
      <c r="I24" s="111">
        <f t="shared" si="1"/>
        <v>360</v>
      </c>
      <c r="J24" s="114">
        <f t="shared" si="1"/>
        <v>360</v>
      </c>
      <c r="K24" s="114">
        <f t="shared" si="1"/>
        <v>360</v>
      </c>
      <c r="L24" s="114">
        <f t="shared" si="1"/>
        <v>360</v>
      </c>
      <c r="M24" s="114">
        <f t="shared" si="1"/>
        <v>360</v>
      </c>
      <c r="N24" s="114">
        <f t="shared" si="1"/>
        <v>360</v>
      </c>
      <c r="O24" s="111">
        <f t="shared" si="1"/>
        <v>360</v>
      </c>
      <c r="P24" s="111">
        <f t="shared" si="1"/>
        <v>360</v>
      </c>
      <c r="Q24" s="114">
        <f t="shared" si="1"/>
        <v>360</v>
      </c>
      <c r="R24" s="114">
        <f t="shared" si="1"/>
        <v>360</v>
      </c>
      <c r="S24" s="114">
        <f t="shared" si="1"/>
        <v>360</v>
      </c>
      <c r="T24" s="114">
        <f t="shared" si="1"/>
        <v>360</v>
      </c>
      <c r="U24" s="114">
        <f t="shared" si="1"/>
        <v>360</v>
      </c>
      <c r="V24" s="111">
        <f t="shared" si="1"/>
        <v>360</v>
      </c>
      <c r="W24" s="111">
        <f t="shared" si="1"/>
        <v>360</v>
      </c>
      <c r="X24" s="114">
        <f t="shared" si="1"/>
        <v>360</v>
      </c>
      <c r="Y24" s="114">
        <f t="shared" si="1"/>
        <v>360</v>
      </c>
      <c r="Z24" s="114">
        <f t="shared" si="1"/>
        <v>360</v>
      </c>
      <c r="AA24" s="114">
        <f t="shared" si="1"/>
        <v>360</v>
      </c>
      <c r="AB24" s="114">
        <f t="shared" si="1"/>
        <v>360</v>
      </c>
      <c r="AC24" s="111">
        <f t="shared" si="1"/>
        <v>360</v>
      </c>
      <c r="AD24" s="111">
        <f t="shared" si="1"/>
        <v>360</v>
      </c>
      <c r="AE24" s="114">
        <f t="shared" si="1"/>
        <v>360</v>
      </c>
      <c r="AF24" s="114">
        <f t="shared" si="1"/>
        <v>0</v>
      </c>
      <c r="AG24" s="87">
        <f>SUM(B24:AF24)</f>
        <v>10800</v>
      </c>
    </row>
    <row r="25" spans="1:33" ht="24.75" customHeight="1">
      <c r="A25" s="89" t="s">
        <v>234</v>
      </c>
      <c r="B25" s="186">
        <v>5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7"/>
      <c r="AG25" s="84"/>
    </row>
    <row r="26" spans="1:33" ht="20.25" customHeight="1">
      <c r="A26" s="89" t="s">
        <v>235</v>
      </c>
      <c r="B26" s="92">
        <f>B24*$B25</f>
        <v>1800</v>
      </c>
      <c r="C26" s="88">
        <f aca="true" t="shared" si="2" ref="C26:AF26">C24*$B25</f>
        <v>1800</v>
      </c>
      <c r="D26" s="88">
        <f t="shared" si="2"/>
        <v>1800</v>
      </c>
      <c r="E26" s="88">
        <f t="shared" si="2"/>
        <v>1800</v>
      </c>
      <c r="F26" s="88">
        <f t="shared" si="2"/>
        <v>1800</v>
      </c>
      <c r="G26" s="88">
        <f t="shared" si="2"/>
        <v>1800</v>
      </c>
      <c r="H26" s="88">
        <f t="shared" si="2"/>
        <v>1800</v>
      </c>
      <c r="I26" s="88">
        <f t="shared" si="2"/>
        <v>1800</v>
      </c>
      <c r="J26" s="88">
        <f t="shared" si="2"/>
        <v>1800</v>
      </c>
      <c r="K26" s="88">
        <f t="shared" si="2"/>
        <v>1800</v>
      </c>
      <c r="L26" s="88">
        <f t="shared" si="2"/>
        <v>1800</v>
      </c>
      <c r="M26" s="88">
        <f t="shared" si="2"/>
        <v>1800</v>
      </c>
      <c r="N26" s="88">
        <f t="shared" si="2"/>
        <v>1800</v>
      </c>
      <c r="O26" s="88">
        <f t="shared" si="2"/>
        <v>1800</v>
      </c>
      <c r="P26" s="88">
        <f t="shared" si="2"/>
        <v>1800</v>
      </c>
      <c r="Q26" s="88">
        <f t="shared" si="2"/>
        <v>1800</v>
      </c>
      <c r="R26" s="88">
        <f t="shared" si="2"/>
        <v>1800</v>
      </c>
      <c r="S26" s="88">
        <f t="shared" si="2"/>
        <v>1800</v>
      </c>
      <c r="T26" s="88">
        <f t="shared" si="2"/>
        <v>1800</v>
      </c>
      <c r="U26" s="88">
        <f t="shared" si="2"/>
        <v>1800</v>
      </c>
      <c r="V26" s="88">
        <f t="shared" si="2"/>
        <v>1800</v>
      </c>
      <c r="W26" s="88">
        <f t="shared" si="2"/>
        <v>1800</v>
      </c>
      <c r="X26" s="88">
        <f t="shared" si="2"/>
        <v>1800</v>
      </c>
      <c r="Y26" s="88">
        <f t="shared" si="2"/>
        <v>1800</v>
      </c>
      <c r="Z26" s="88">
        <f t="shared" si="2"/>
        <v>1800</v>
      </c>
      <c r="AA26" s="88">
        <f t="shared" si="2"/>
        <v>1800</v>
      </c>
      <c r="AB26" s="88">
        <f t="shared" si="2"/>
        <v>1800</v>
      </c>
      <c r="AC26" s="88">
        <f t="shared" si="2"/>
        <v>1800</v>
      </c>
      <c r="AD26" s="88">
        <f t="shared" si="2"/>
        <v>1800</v>
      </c>
      <c r="AE26" s="88">
        <f t="shared" si="2"/>
        <v>1800</v>
      </c>
      <c r="AF26" s="88">
        <f t="shared" si="2"/>
        <v>0</v>
      </c>
      <c r="AG26" s="105">
        <f>SUM(B26:AF26)</f>
        <v>54000</v>
      </c>
    </row>
    <row r="27" spans="1:33" ht="24">
      <c r="A27" s="94" t="s">
        <v>238</v>
      </c>
      <c r="B27" s="188">
        <v>20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84"/>
    </row>
    <row r="28" spans="1:33" ht="20.25">
      <c r="A28" s="89" t="s">
        <v>236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1"/>
      <c r="AG28" s="84"/>
    </row>
    <row r="29" spans="1:33" ht="20.25">
      <c r="A29" s="89" t="s">
        <v>237</v>
      </c>
      <c r="B29" s="93">
        <f>B26*B27/100</f>
        <v>360</v>
      </c>
      <c r="C29" s="93">
        <f>C26*B27/100</f>
        <v>360</v>
      </c>
      <c r="D29" s="93">
        <f>D26*B27/100</f>
        <v>360</v>
      </c>
      <c r="E29" s="93">
        <f>E26*B27/100</f>
        <v>360</v>
      </c>
      <c r="F29" s="93">
        <f>F26*B27/100</f>
        <v>360</v>
      </c>
      <c r="G29" s="93">
        <f>G26*B27/100</f>
        <v>360</v>
      </c>
      <c r="H29" s="93">
        <f>H26*B27/100</f>
        <v>360</v>
      </c>
      <c r="I29" s="93">
        <f>I26*B27/100</f>
        <v>360</v>
      </c>
      <c r="J29" s="93">
        <f>J26*B27/100</f>
        <v>360</v>
      </c>
      <c r="K29" s="93">
        <f>K26*B27/100</f>
        <v>360</v>
      </c>
      <c r="L29" s="93">
        <f>L26*B27/100</f>
        <v>360</v>
      </c>
      <c r="M29" s="93">
        <f>M26*B27/100</f>
        <v>360</v>
      </c>
      <c r="N29" s="93">
        <f>N26*B27/100</f>
        <v>360</v>
      </c>
      <c r="O29" s="93">
        <f>O26*B27/100</f>
        <v>360</v>
      </c>
      <c r="P29" s="93">
        <f>P26*B27/100</f>
        <v>360</v>
      </c>
      <c r="Q29" s="93">
        <f>Q26*B27/100</f>
        <v>360</v>
      </c>
      <c r="R29" s="93">
        <f>R26*B27/100</f>
        <v>360</v>
      </c>
      <c r="S29" s="93">
        <f>S26*B27/100</f>
        <v>360</v>
      </c>
      <c r="T29" s="93">
        <f>T26*B27/100</f>
        <v>360</v>
      </c>
      <c r="U29" s="93">
        <f>U26*B27/100</f>
        <v>360</v>
      </c>
      <c r="V29" s="93">
        <f>V26*B27/100</f>
        <v>360</v>
      </c>
      <c r="W29" s="93">
        <f>W26*B27/100</f>
        <v>360</v>
      </c>
      <c r="X29" s="93">
        <f>X26*B27/100</f>
        <v>360</v>
      </c>
      <c r="Y29" s="93">
        <f>Y26*B27/100</f>
        <v>360</v>
      </c>
      <c r="Z29" s="93">
        <f>Z26*B27/100</f>
        <v>360</v>
      </c>
      <c r="AA29" s="93">
        <f>AA26*B27/100</f>
        <v>360</v>
      </c>
      <c r="AB29" s="93">
        <f>AB26*B27/100</f>
        <v>360</v>
      </c>
      <c r="AC29" s="93">
        <f>AC26*B27/100</f>
        <v>360</v>
      </c>
      <c r="AD29" s="93">
        <f>AD26*B27/100</f>
        <v>360</v>
      </c>
      <c r="AE29" s="93">
        <f>AE26*B27/100</f>
        <v>360</v>
      </c>
      <c r="AF29" s="90">
        <f>AF24*B27/100</f>
        <v>0</v>
      </c>
      <c r="AG29" s="106">
        <f>SUM(B29:AF29)</f>
        <v>10800</v>
      </c>
    </row>
    <row r="30" spans="1:33" ht="20.2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200" t="s">
        <v>247</v>
      </c>
      <c r="Z30" s="200"/>
      <c r="AA30" s="200"/>
      <c r="AB30" s="200"/>
      <c r="AC30" s="200" t="s">
        <v>246</v>
      </c>
      <c r="AD30" s="200"/>
      <c r="AE30" s="200"/>
      <c r="AF30" s="201"/>
      <c r="AG30" s="102"/>
    </row>
    <row r="31" spans="1:33" ht="18" customHeight="1">
      <c r="A31" s="202" t="s">
        <v>244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4"/>
      <c r="Z31" s="204"/>
      <c r="AA31" s="204"/>
      <c r="AB31" s="204"/>
      <c r="AC31" s="205"/>
      <c r="AD31" s="205"/>
      <c r="AE31" s="205"/>
      <c r="AF31" s="206"/>
      <c r="AG31" s="107">
        <f>Y31*AC31</f>
        <v>0</v>
      </c>
    </row>
    <row r="32" spans="1:33" ht="22.5">
      <c r="A32" s="193" t="s">
        <v>245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5"/>
      <c r="AG32" s="104">
        <f>AG26-AG29</f>
        <v>43200</v>
      </c>
    </row>
    <row r="33" spans="1:33" ht="32.25" customHeight="1">
      <c r="A33" s="192" t="s">
        <v>243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</row>
    <row r="34" spans="1:33" ht="11.25" customHeight="1">
      <c r="A34" s="197" t="s">
        <v>251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8" t="s">
        <v>248</v>
      </c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</row>
    <row r="35" spans="1:33" ht="15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</row>
    <row r="36" spans="1:33" ht="11.25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</row>
    <row r="37" spans="1:33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</row>
    <row r="38" spans="1:33" ht="11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</row>
    <row r="39" spans="1:33" ht="31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</row>
    <row r="47" spans="3:33" ht="9.75">
      <c r="C47" s="199" t="s">
        <v>242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</row>
    <row r="48" spans="3:33" ht="9.75"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</row>
    <row r="49" spans="3:33" ht="9.75"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</row>
    <row r="50" spans="3:33" ht="9.75"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3:33" ht="9.75"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</row>
    <row r="52" spans="3:33" ht="9.75"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</row>
    <row r="53" spans="3:33" ht="9.75"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</row>
    <row r="54" spans="3:33" ht="9.75"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</row>
    <row r="55" spans="3:33" ht="9.75"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</row>
    <row r="56" spans="3:33" ht="9.75"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</row>
  </sheetData>
  <sheetProtection/>
  <mergeCells count="23">
    <mergeCell ref="A34:V37"/>
    <mergeCell ref="W34:AG34"/>
    <mergeCell ref="C47:AG56"/>
    <mergeCell ref="Y30:AB30"/>
    <mergeCell ref="AC30:AF30"/>
    <mergeCell ref="A31:X31"/>
    <mergeCell ref="Y31:AB31"/>
    <mergeCell ref="AC31:AF31"/>
    <mergeCell ref="W35:AG39"/>
    <mergeCell ref="B8:AF8"/>
    <mergeCell ref="AG8:AG10"/>
    <mergeCell ref="B25:AF25"/>
    <mergeCell ref="B27:AF27"/>
    <mergeCell ref="B28:AF28"/>
    <mergeCell ref="A33:V33"/>
    <mergeCell ref="A32:AF32"/>
    <mergeCell ref="A8:A10"/>
    <mergeCell ref="A1:AG4"/>
    <mergeCell ref="AG5:AG6"/>
    <mergeCell ref="G6:Q6"/>
    <mergeCell ref="R6:S6"/>
    <mergeCell ref="T6:W6"/>
    <mergeCell ref="AA6:AB6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56"/>
  <sheetViews>
    <sheetView zoomScale="85" zoomScaleNormal="85" zoomScalePageLayoutView="0" workbookViewId="0" topLeftCell="A1">
      <selection activeCell="Z6" sqref="Z6"/>
    </sheetView>
  </sheetViews>
  <sheetFormatPr defaultColWidth="20.625" defaultRowHeight="12.75"/>
  <cols>
    <col min="1" max="1" width="16.50390625" style="77" customWidth="1"/>
    <col min="2" max="32" width="4.00390625" style="77" bestFit="1" customWidth="1"/>
    <col min="33" max="33" width="19.875" style="77" bestFit="1" customWidth="1"/>
    <col min="34" max="16384" width="20.625" style="77" customWidth="1"/>
  </cols>
  <sheetData>
    <row r="1" spans="1:33" ht="11.25" customHeight="1">
      <c r="A1" s="175" t="s">
        <v>333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</row>
    <row r="3" spans="1:33" ht="11.2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1:33" ht="24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</row>
    <row r="5" spans="1:33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5"/>
      <c r="AG5" s="176"/>
    </row>
    <row r="6" spans="1:33" ht="17.25">
      <c r="A6" s="80"/>
      <c r="B6" s="80"/>
      <c r="C6" s="80"/>
      <c r="D6" s="80"/>
      <c r="E6" s="80"/>
      <c r="F6" s="80"/>
      <c r="G6" s="177" t="s">
        <v>241</v>
      </c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8">
        <v>15</v>
      </c>
      <c r="S6" s="179"/>
      <c r="T6" s="180" t="s">
        <v>240</v>
      </c>
      <c r="U6" s="180"/>
      <c r="V6" s="180"/>
      <c r="W6" s="180"/>
      <c r="X6" s="81"/>
      <c r="Y6" s="81"/>
      <c r="Z6" s="85"/>
      <c r="AA6" s="181"/>
      <c r="AB6" s="181"/>
      <c r="AC6" s="81"/>
      <c r="AD6" s="81"/>
      <c r="AE6" s="81"/>
      <c r="AF6" s="85"/>
      <c r="AG6" s="176"/>
    </row>
    <row r="7" spans="1:33" ht="9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6"/>
    </row>
    <row r="8" spans="1:33" ht="21.75" customHeight="1">
      <c r="A8" s="196" t="s">
        <v>9</v>
      </c>
      <c r="B8" s="182" t="s">
        <v>334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3" t="s">
        <v>239</v>
      </c>
    </row>
    <row r="9" spans="1:33" ht="11.25">
      <c r="A9" s="196"/>
      <c r="B9" s="95">
        <v>1</v>
      </c>
      <c r="C9" s="108">
        <v>2</v>
      </c>
      <c r="D9" s="108">
        <v>3</v>
      </c>
      <c r="E9" s="108">
        <v>4</v>
      </c>
      <c r="F9" s="108">
        <v>5</v>
      </c>
      <c r="G9" s="108">
        <v>6</v>
      </c>
      <c r="H9" s="95">
        <v>7</v>
      </c>
      <c r="I9" s="95">
        <v>8</v>
      </c>
      <c r="J9" s="108">
        <v>9</v>
      </c>
      <c r="K9" s="108">
        <v>10</v>
      </c>
      <c r="L9" s="108">
        <v>11</v>
      </c>
      <c r="M9" s="108">
        <v>12</v>
      </c>
      <c r="N9" s="108">
        <v>13</v>
      </c>
      <c r="O9" s="95">
        <v>14</v>
      </c>
      <c r="P9" s="95">
        <v>15</v>
      </c>
      <c r="Q9" s="108">
        <v>16</v>
      </c>
      <c r="R9" s="108">
        <v>17</v>
      </c>
      <c r="S9" s="108">
        <v>18</v>
      </c>
      <c r="T9" s="108">
        <v>19</v>
      </c>
      <c r="U9" s="108">
        <v>20</v>
      </c>
      <c r="V9" s="95">
        <v>21</v>
      </c>
      <c r="W9" s="95">
        <v>22</v>
      </c>
      <c r="X9" s="108">
        <v>23</v>
      </c>
      <c r="Y9" s="108">
        <v>24</v>
      </c>
      <c r="Z9" s="108">
        <v>25</v>
      </c>
      <c r="AA9" s="108">
        <v>26</v>
      </c>
      <c r="AB9" s="108">
        <v>27</v>
      </c>
      <c r="AC9" s="95">
        <v>28</v>
      </c>
      <c r="AD9" s="95">
        <v>29</v>
      </c>
      <c r="AE9" s="108">
        <v>30</v>
      </c>
      <c r="AF9" s="108">
        <v>31</v>
      </c>
      <c r="AG9" s="184"/>
    </row>
    <row r="10" spans="1:33" ht="24" customHeight="1">
      <c r="A10" s="196"/>
      <c r="B10" s="95" t="s">
        <v>24</v>
      </c>
      <c r="C10" s="108" t="s">
        <v>25</v>
      </c>
      <c r="D10" s="108" t="s">
        <v>26</v>
      </c>
      <c r="E10" s="108" t="s">
        <v>20</v>
      </c>
      <c r="F10" s="108" t="s">
        <v>21</v>
      </c>
      <c r="G10" s="108" t="s">
        <v>22</v>
      </c>
      <c r="H10" s="95" t="s">
        <v>23</v>
      </c>
      <c r="I10" s="95" t="s">
        <v>24</v>
      </c>
      <c r="J10" s="108" t="s">
        <v>25</v>
      </c>
      <c r="K10" s="108" t="s">
        <v>26</v>
      </c>
      <c r="L10" s="108" t="s">
        <v>20</v>
      </c>
      <c r="M10" s="108" t="s">
        <v>21</v>
      </c>
      <c r="N10" s="108" t="s">
        <v>22</v>
      </c>
      <c r="O10" s="95" t="s">
        <v>23</v>
      </c>
      <c r="P10" s="95" t="s">
        <v>24</v>
      </c>
      <c r="Q10" s="108" t="s">
        <v>25</v>
      </c>
      <c r="R10" s="108" t="s">
        <v>26</v>
      </c>
      <c r="S10" s="108" t="s">
        <v>20</v>
      </c>
      <c r="T10" s="108" t="s">
        <v>21</v>
      </c>
      <c r="U10" s="108" t="s">
        <v>22</v>
      </c>
      <c r="V10" s="95" t="s">
        <v>23</v>
      </c>
      <c r="W10" s="95" t="s">
        <v>24</v>
      </c>
      <c r="X10" s="108" t="s">
        <v>25</v>
      </c>
      <c r="Y10" s="108" t="s">
        <v>26</v>
      </c>
      <c r="Z10" s="108" t="s">
        <v>20</v>
      </c>
      <c r="AA10" s="108" t="s">
        <v>21</v>
      </c>
      <c r="AB10" s="108" t="s">
        <v>22</v>
      </c>
      <c r="AC10" s="95" t="s">
        <v>23</v>
      </c>
      <c r="AD10" s="95" t="s">
        <v>24</v>
      </c>
      <c r="AE10" s="108" t="s">
        <v>25</v>
      </c>
      <c r="AF10" s="108" t="s">
        <v>26</v>
      </c>
      <c r="AG10" s="185"/>
    </row>
    <row r="11" spans="1:33" ht="15">
      <c r="A11" s="82" t="s">
        <v>210</v>
      </c>
      <c r="B11" s="96">
        <v>2</v>
      </c>
      <c r="C11" s="110">
        <v>2</v>
      </c>
      <c r="D11" s="110">
        <v>2</v>
      </c>
      <c r="E11" s="110">
        <v>2</v>
      </c>
      <c r="F11" s="110">
        <v>2</v>
      </c>
      <c r="G11" s="110">
        <v>2</v>
      </c>
      <c r="H11" s="96">
        <v>2</v>
      </c>
      <c r="I11" s="96">
        <v>2</v>
      </c>
      <c r="J11" s="110">
        <v>2</v>
      </c>
      <c r="K11" s="110">
        <v>2</v>
      </c>
      <c r="L11" s="110">
        <v>2</v>
      </c>
      <c r="M11" s="110">
        <v>2</v>
      </c>
      <c r="N11" s="110">
        <v>2</v>
      </c>
      <c r="O11" s="96">
        <v>2</v>
      </c>
      <c r="P11" s="96">
        <v>2</v>
      </c>
      <c r="Q11" s="110">
        <v>2</v>
      </c>
      <c r="R11" s="110">
        <v>2</v>
      </c>
      <c r="S11" s="110">
        <v>2</v>
      </c>
      <c r="T11" s="110">
        <v>2</v>
      </c>
      <c r="U11" s="110">
        <v>2</v>
      </c>
      <c r="V11" s="96">
        <v>2</v>
      </c>
      <c r="W11" s="96">
        <v>2</v>
      </c>
      <c r="X11" s="110">
        <v>2</v>
      </c>
      <c r="Y11" s="110">
        <v>2</v>
      </c>
      <c r="Z11" s="110">
        <v>2</v>
      </c>
      <c r="AA11" s="110">
        <v>2</v>
      </c>
      <c r="AB11" s="110">
        <v>2</v>
      </c>
      <c r="AC11" s="96">
        <v>2</v>
      </c>
      <c r="AD11" s="96">
        <v>2</v>
      </c>
      <c r="AE11" s="110">
        <v>2</v>
      </c>
      <c r="AF11" s="113"/>
      <c r="AG11" s="98"/>
    </row>
    <row r="12" spans="1:33" ht="15">
      <c r="A12" s="82" t="s">
        <v>211</v>
      </c>
      <c r="B12" s="96">
        <v>2</v>
      </c>
      <c r="C12" s="110">
        <v>2</v>
      </c>
      <c r="D12" s="110">
        <v>2</v>
      </c>
      <c r="E12" s="110">
        <v>2</v>
      </c>
      <c r="F12" s="110">
        <v>2</v>
      </c>
      <c r="G12" s="110">
        <v>2</v>
      </c>
      <c r="H12" s="96">
        <v>2</v>
      </c>
      <c r="I12" s="96">
        <v>2</v>
      </c>
      <c r="J12" s="110">
        <v>2</v>
      </c>
      <c r="K12" s="110">
        <v>2</v>
      </c>
      <c r="L12" s="110">
        <v>2</v>
      </c>
      <c r="M12" s="110">
        <v>2</v>
      </c>
      <c r="N12" s="110">
        <v>2</v>
      </c>
      <c r="O12" s="96">
        <v>2</v>
      </c>
      <c r="P12" s="96">
        <v>2</v>
      </c>
      <c r="Q12" s="110">
        <v>2</v>
      </c>
      <c r="R12" s="110">
        <v>2</v>
      </c>
      <c r="S12" s="110">
        <v>2</v>
      </c>
      <c r="T12" s="110">
        <v>2</v>
      </c>
      <c r="U12" s="110">
        <v>2</v>
      </c>
      <c r="V12" s="96">
        <v>2</v>
      </c>
      <c r="W12" s="96">
        <v>2</v>
      </c>
      <c r="X12" s="110">
        <v>2</v>
      </c>
      <c r="Y12" s="110">
        <v>2</v>
      </c>
      <c r="Z12" s="110">
        <v>2</v>
      </c>
      <c r="AA12" s="110">
        <v>2</v>
      </c>
      <c r="AB12" s="110">
        <v>2</v>
      </c>
      <c r="AC12" s="96">
        <v>2</v>
      </c>
      <c r="AD12" s="96">
        <v>2</v>
      </c>
      <c r="AE12" s="110">
        <v>2</v>
      </c>
      <c r="AF12" s="113"/>
      <c r="AG12" s="97"/>
    </row>
    <row r="13" spans="1:33" ht="15">
      <c r="A13" s="82" t="s">
        <v>212</v>
      </c>
      <c r="B13" s="96">
        <v>2</v>
      </c>
      <c r="C13" s="110">
        <v>2</v>
      </c>
      <c r="D13" s="110">
        <v>2</v>
      </c>
      <c r="E13" s="110">
        <v>2</v>
      </c>
      <c r="F13" s="110">
        <v>2</v>
      </c>
      <c r="G13" s="110">
        <v>2</v>
      </c>
      <c r="H13" s="96">
        <v>2</v>
      </c>
      <c r="I13" s="96">
        <v>2</v>
      </c>
      <c r="J13" s="110">
        <v>2</v>
      </c>
      <c r="K13" s="110">
        <v>2</v>
      </c>
      <c r="L13" s="110">
        <v>2</v>
      </c>
      <c r="M13" s="110">
        <v>2</v>
      </c>
      <c r="N13" s="110">
        <v>2</v>
      </c>
      <c r="O13" s="96">
        <v>2</v>
      </c>
      <c r="P13" s="96">
        <v>2</v>
      </c>
      <c r="Q13" s="110">
        <v>2</v>
      </c>
      <c r="R13" s="110">
        <v>2</v>
      </c>
      <c r="S13" s="110">
        <v>2</v>
      </c>
      <c r="T13" s="110">
        <v>2</v>
      </c>
      <c r="U13" s="110">
        <v>2</v>
      </c>
      <c r="V13" s="96">
        <v>2</v>
      </c>
      <c r="W13" s="96">
        <v>2</v>
      </c>
      <c r="X13" s="110">
        <v>2</v>
      </c>
      <c r="Y13" s="110">
        <v>2</v>
      </c>
      <c r="Z13" s="110">
        <v>2</v>
      </c>
      <c r="AA13" s="110">
        <v>2</v>
      </c>
      <c r="AB13" s="110">
        <v>2</v>
      </c>
      <c r="AC13" s="96">
        <v>2</v>
      </c>
      <c r="AD13" s="96">
        <v>2</v>
      </c>
      <c r="AE13" s="110">
        <v>2</v>
      </c>
      <c r="AF13" s="113"/>
      <c r="AG13" s="97"/>
    </row>
    <row r="14" spans="1:33" ht="15">
      <c r="A14" s="82" t="s">
        <v>213</v>
      </c>
      <c r="B14" s="96">
        <v>2</v>
      </c>
      <c r="C14" s="110">
        <v>2</v>
      </c>
      <c r="D14" s="110">
        <v>2</v>
      </c>
      <c r="E14" s="110">
        <v>2</v>
      </c>
      <c r="F14" s="110">
        <v>2</v>
      </c>
      <c r="G14" s="110">
        <v>2</v>
      </c>
      <c r="H14" s="96">
        <v>2</v>
      </c>
      <c r="I14" s="96">
        <v>2</v>
      </c>
      <c r="J14" s="110">
        <v>2</v>
      </c>
      <c r="K14" s="110">
        <v>2</v>
      </c>
      <c r="L14" s="110">
        <v>2</v>
      </c>
      <c r="M14" s="110">
        <v>2</v>
      </c>
      <c r="N14" s="110">
        <v>2</v>
      </c>
      <c r="O14" s="96">
        <v>2</v>
      </c>
      <c r="P14" s="96">
        <v>2</v>
      </c>
      <c r="Q14" s="110">
        <v>2</v>
      </c>
      <c r="R14" s="110">
        <v>2</v>
      </c>
      <c r="S14" s="110">
        <v>2</v>
      </c>
      <c r="T14" s="110">
        <v>2</v>
      </c>
      <c r="U14" s="110">
        <v>2</v>
      </c>
      <c r="V14" s="96">
        <v>2</v>
      </c>
      <c r="W14" s="96">
        <v>2</v>
      </c>
      <c r="X14" s="110">
        <v>2</v>
      </c>
      <c r="Y14" s="110">
        <v>2</v>
      </c>
      <c r="Z14" s="110">
        <v>2</v>
      </c>
      <c r="AA14" s="110">
        <v>2</v>
      </c>
      <c r="AB14" s="110">
        <v>2</v>
      </c>
      <c r="AC14" s="96">
        <v>2</v>
      </c>
      <c r="AD14" s="96">
        <v>2</v>
      </c>
      <c r="AE14" s="110">
        <v>2</v>
      </c>
      <c r="AF14" s="113"/>
      <c r="AG14" s="97"/>
    </row>
    <row r="15" spans="1:33" ht="15">
      <c r="A15" s="82" t="s">
        <v>214</v>
      </c>
      <c r="B15" s="96">
        <v>2</v>
      </c>
      <c r="C15" s="110">
        <v>2</v>
      </c>
      <c r="D15" s="110">
        <v>2</v>
      </c>
      <c r="E15" s="110">
        <v>2</v>
      </c>
      <c r="F15" s="110">
        <v>2</v>
      </c>
      <c r="G15" s="110">
        <v>2</v>
      </c>
      <c r="H15" s="96">
        <v>2</v>
      </c>
      <c r="I15" s="96">
        <v>2</v>
      </c>
      <c r="J15" s="110">
        <v>2</v>
      </c>
      <c r="K15" s="110">
        <v>2</v>
      </c>
      <c r="L15" s="110">
        <v>2</v>
      </c>
      <c r="M15" s="110">
        <v>2</v>
      </c>
      <c r="N15" s="110">
        <v>2</v>
      </c>
      <c r="O15" s="96">
        <v>2</v>
      </c>
      <c r="P15" s="96">
        <v>2</v>
      </c>
      <c r="Q15" s="110">
        <v>2</v>
      </c>
      <c r="R15" s="110">
        <v>2</v>
      </c>
      <c r="S15" s="110">
        <v>2</v>
      </c>
      <c r="T15" s="110">
        <v>2</v>
      </c>
      <c r="U15" s="110">
        <v>2</v>
      </c>
      <c r="V15" s="96">
        <v>2</v>
      </c>
      <c r="W15" s="96">
        <v>2</v>
      </c>
      <c r="X15" s="110">
        <v>2</v>
      </c>
      <c r="Y15" s="110">
        <v>2</v>
      </c>
      <c r="Z15" s="110">
        <v>2</v>
      </c>
      <c r="AA15" s="110">
        <v>2</v>
      </c>
      <c r="AB15" s="110">
        <v>2</v>
      </c>
      <c r="AC15" s="96">
        <v>2</v>
      </c>
      <c r="AD15" s="96">
        <v>2</v>
      </c>
      <c r="AE15" s="110">
        <v>2</v>
      </c>
      <c r="AF15" s="113"/>
      <c r="AG15" s="97"/>
    </row>
    <row r="16" spans="1:33" ht="15">
      <c r="A16" s="82" t="s">
        <v>215</v>
      </c>
      <c r="B16" s="96">
        <v>2</v>
      </c>
      <c r="C16" s="110">
        <v>2</v>
      </c>
      <c r="D16" s="110">
        <v>2</v>
      </c>
      <c r="E16" s="110">
        <v>2</v>
      </c>
      <c r="F16" s="110">
        <v>2</v>
      </c>
      <c r="G16" s="110">
        <v>2</v>
      </c>
      <c r="H16" s="96">
        <v>2</v>
      </c>
      <c r="I16" s="96">
        <v>2</v>
      </c>
      <c r="J16" s="110">
        <v>2</v>
      </c>
      <c r="K16" s="110">
        <v>2</v>
      </c>
      <c r="L16" s="110">
        <v>2</v>
      </c>
      <c r="M16" s="110">
        <v>2</v>
      </c>
      <c r="N16" s="110">
        <v>2</v>
      </c>
      <c r="O16" s="96">
        <v>2</v>
      </c>
      <c r="P16" s="96">
        <v>2</v>
      </c>
      <c r="Q16" s="110">
        <v>2</v>
      </c>
      <c r="R16" s="110">
        <v>2</v>
      </c>
      <c r="S16" s="110">
        <v>2</v>
      </c>
      <c r="T16" s="110">
        <v>2</v>
      </c>
      <c r="U16" s="110">
        <v>2</v>
      </c>
      <c r="V16" s="96">
        <v>2</v>
      </c>
      <c r="W16" s="96">
        <v>2</v>
      </c>
      <c r="X16" s="110">
        <v>2</v>
      </c>
      <c r="Y16" s="110">
        <v>2</v>
      </c>
      <c r="Z16" s="110">
        <v>2</v>
      </c>
      <c r="AA16" s="110">
        <v>2</v>
      </c>
      <c r="AB16" s="110">
        <v>2</v>
      </c>
      <c r="AC16" s="96">
        <v>2</v>
      </c>
      <c r="AD16" s="96">
        <v>2</v>
      </c>
      <c r="AE16" s="110">
        <v>2</v>
      </c>
      <c r="AF16" s="113"/>
      <c r="AG16" s="97"/>
    </row>
    <row r="17" spans="1:33" ht="15">
      <c r="A17" s="82" t="s">
        <v>216</v>
      </c>
      <c r="B17" s="96">
        <v>2</v>
      </c>
      <c r="C17" s="110">
        <v>2</v>
      </c>
      <c r="D17" s="110">
        <v>2</v>
      </c>
      <c r="E17" s="110">
        <v>2</v>
      </c>
      <c r="F17" s="110">
        <v>2</v>
      </c>
      <c r="G17" s="110">
        <v>2</v>
      </c>
      <c r="H17" s="96">
        <v>2</v>
      </c>
      <c r="I17" s="96">
        <v>2</v>
      </c>
      <c r="J17" s="110">
        <v>2</v>
      </c>
      <c r="K17" s="110">
        <v>2</v>
      </c>
      <c r="L17" s="110">
        <v>2</v>
      </c>
      <c r="M17" s="110">
        <v>2</v>
      </c>
      <c r="N17" s="110">
        <v>2</v>
      </c>
      <c r="O17" s="96">
        <v>2</v>
      </c>
      <c r="P17" s="96">
        <v>2</v>
      </c>
      <c r="Q17" s="110">
        <v>2</v>
      </c>
      <c r="R17" s="110">
        <v>2</v>
      </c>
      <c r="S17" s="110">
        <v>2</v>
      </c>
      <c r="T17" s="110">
        <v>2</v>
      </c>
      <c r="U17" s="110">
        <v>2</v>
      </c>
      <c r="V17" s="96">
        <v>2</v>
      </c>
      <c r="W17" s="96">
        <v>2</v>
      </c>
      <c r="X17" s="110">
        <v>2</v>
      </c>
      <c r="Y17" s="110">
        <v>2</v>
      </c>
      <c r="Z17" s="110">
        <v>2</v>
      </c>
      <c r="AA17" s="110">
        <v>2</v>
      </c>
      <c r="AB17" s="110">
        <v>2</v>
      </c>
      <c r="AC17" s="96">
        <v>2</v>
      </c>
      <c r="AD17" s="96">
        <v>2</v>
      </c>
      <c r="AE17" s="110">
        <v>2</v>
      </c>
      <c r="AF17" s="113"/>
      <c r="AG17" s="97"/>
    </row>
    <row r="18" spans="1:33" ht="15">
      <c r="A18" s="82" t="s">
        <v>217</v>
      </c>
      <c r="B18" s="96">
        <v>2</v>
      </c>
      <c r="C18" s="110">
        <v>2</v>
      </c>
      <c r="D18" s="110">
        <v>2</v>
      </c>
      <c r="E18" s="110">
        <v>2</v>
      </c>
      <c r="F18" s="110">
        <v>2</v>
      </c>
      <c r="G18" s="110">
        <v>2</v>
      </c>
      <c r="H18" s="96">
        <v>2</v>
      </c>
      <c r="I18" s="96">
        <v>2</v>
      </c>
      <c r="J18" s="110">
        <v>2</v>
      </c>
      <c r="K18" s="110">
        <v>2</v>
      </c>
      <c r="L18" s="110">
        <v>2</v>
      </c>
      <c r="M18" s="110">
        <v>2</v>
      </c>
      <c r="N18" s="110">
        <v>2</v>
      </c>
      <c r="O18" s="96">
        <v>2</v>
      </c>
      <c r="P18" s="96">
        <v>2</v>
      </c>
      <c r="Q18" s="110">
        <v>2</v>
      </c>
      <c r="R18" s="110">
        <v>2</v>
      </c>
      <c r="S18" s="110">
        <v>2</v>
      </c>
      <c r="T18" s="110">
        <v>2</v>
      </c>
      <c r="U18" s="110">
        <v>2</v>
      </c>
      <c r="V18" s="96">
        <v>2</v>
      </c>
      <c r="W18" s="96">
        <v>2</v>
      </c>
      <c r="X18" s="110">
        <v>2</v>
      </c>
      <c r="Y18" s="110">
        <v>2</v>
      </c>
      <c r="Z18" s="110">
        <v>2</v>
      </c>
      <c r="AA18" s="110">
        <v>2</v>
      </c>
      <c r="AB18" s="110">
        <v>2</v>
      </c>
      <c r="AC18" s="96">
        <v>2</v>
      </c>
      <c r="AD18" s="96">
        <v>2</v>
      </c>
      <c r="AE18" s="110">
        <v>2</v>
      </c>
      <c r="AF18" s="113"/>
      <c r="AG18" s="97"/>
    </row>
    <row r="19" spans="1:33" ht="15">
      <c r="A19" s="82" t="s">
        <v>218</v>
      </c>
      <c r="B19" s="96">
        <v>2</v>
      </c>
      <c r="C19" s="110">
        <v>2</v>
      </c>
      <c r="D19" s="110">
        <v>2</v>
      </c>
      <c r="E19" s="110">
        <v>2</v>
      </c>
      <c r="F19" s="110">
        <v>2</v>
      </c>
      <c r="G19" s="110">
        <v>2</v>
      </c>
      <c r="H19" s="96">
        <v>2</v>
      </c>
      <c r="I19" s="96">
        <v>2</v>
      </c>
      <c r="J19" s="110">
        <v>2</v>
      </c>
      <c r="K19" s="110">
        <v>2</v>
      </c>
      <c r="L19" s="110">
        <v>2</v>
      </c>
      <c r="M19" s="110">
        <v>2</v>
      </c>
      <c r="N19" s="110">
        <v>2</v>
      </c>
      <c r="O19" s="96">
        <v>2</v>
      </c>
      <c r="P19" s="96">
        <v>2</v>
      </c>
      <c r="Q19" s="110">
        <v>2</v>
      </c>
      <c r="R19" s="110">
        <v>2</v>
      </c>
      <c r="S19" s="110">
        <v>2</v>
      </c>
      <c r="T19" s="110">
        <v>2</v>
      </c>
      <c r="U19" s="110">
        <v>2</v>
      </c>
      <c r="V19" s="96">
        <v>2</v>
      </c>
      <c r="W19" s="96">
        <v>2</v>
      </c>
      <c r="X19" s="110">
        <v>2</v>
      </c>
      <c r="Y19" s="110">
        <v>2</v>
      </c>
      <c r="Z19" s="110">
        <v>2</v>
      </c>
      <c r="AA19" s="110">
        <v>2</v>
      </c>
      <c r="AB19" s="110">
        <v>2</v>
      </c>
      <c r="AC19" s="96">
        <v>2</v>
      </c>
      <c r="AD19" s="96">
        <v>2</v>
      </c>
      <c r="AE19" s="110">
        <v>2</v>
      </c>
      <c r="AF19" s="113"/>
      <c r="AG19" s="97"/>
    </row>
    <row r="20" spans="1:33" ht="15">
      <c r="A20" s="82" t="s">
        <v>219</v>
      </c>
      <c r="B20" s="96">
        <v>2</v>
      </c>
      <c r="C20" s="110">
        <v>2</v>
      </c>
      <c r="D20" s="110">
        <v>2</v>
      </c>
      <c r="E20" s="110">
        <v>2</v>
      </c>
      <c r="F20" s="110">
        <v>2</v>
      </c>
      <c r="G20" s="110">
        <v>2</v>
      </c>
      <c r="H20" s="96">
        <v>2</v>
      </c>
      <c r="I20" s="96">
        <v>2</v>
      </c>
      <c r="J20" s="110">
        <v>2</v>
      </c>
      <c r="K20" s="110">
        <v>2</v>
      </c>
      <c r="L20" s="110">
        <v>2</v>
      </c>
      <c r="M20" s="110">
        <v>2</v>
      </c>
      <c r="N20" s="110">
        <v>2</v>
      </c>
      <c r="O20" s="96">
        <v>2</v>
      </c>
      <c r="P20" s="96">
        <v>2</v>
      </c>
      <c r="Q20" s="110">
        <v>2</v>
      </c>
      <c r="R20" s="110">
        <v>2</v>
      </c>
      <c r="S20" s="110">
        <v>2</v>
      </c>
      <c r="T20" s="110">
        <v>2</v>
      </c>
      <c r="U20" s="110">
        <v>2</v>
      </c>
      <c r="V20" s="96">
        <v>2</v>
      </c>
      <c r="W20" s="96">
        <v>2</v>
      </c>
      <c r="X20" s="110">
        <v>2</v>
      </c>
      <c r="Y20" s="110">
        <v>2</v>
      </c>
      <c r="Z20" s="110">
        <v>2</v>
      </c>
      <c r="AA20" s="110">
        <v>2</v>
      </c>
      <c r="AB20" s="110">
        <v>2</v>
      </c>
      <c r="AC20" s="96">
        <v>2</v>
      </c>
      <c r="AD20" s="96">
        <v>2</v>
      </c>
      <c r="AE20" s="110">
        <v>2</v>
      </c>
      <c r="AF20" s="113"/>
      <c r="AG20" s="97"/>
    </row>
    <row r="21" spans="1:33" ht="15">
      <c r="A21" s="82" t="s">
        <v>220</v>
      </c>
      <c r="B21" s="96">
        <v>2</v>
      </c>
      <c r="C21" s="110">
        <v>2</v>
      </c>
      <c r="D21" s="110">
        <v>2</v>
      </c>
      <c r="E21" s="110">
        <v>2</v>
      </c>
      <c r="F21" s="110">
        <v>2</v>
      </c>
      <c r="G21" s="110">
        <v>2</v>
      </c>
      <c r="H21" s="96">
        <v>2</v>
      </c>
      <c r="I21" s="96">
        <v>2</v>
      </c>
      <c r="J21" s="110">
        <v>2</v>
      </c>
      <c r="K21" s="110">
        <v>2</v>
      </c>
      <c r="L21" s="110">
        <v>2</v>
      </c>
      <c r="M21" s="110">
        <v>2</v>
      </c>
      <c r="N21" s="110">
        <v>2</v>
      </c>
      <c r="O21" s="96">
        <v>2</v>
      </c>
      <c r="P21" s="96">
        <v>2</v>
      </c>
      <c r="Q21" s="110">
        <v>2</v>
      </c>
      <c r="R21" s="110">
        <v>2</v>
      </c>
      <c r="S21" s="110">
        <v>2</v>
      </c>
      <c r="T21" s="110">
        <v>2</v>
      </c>
      <c r="U21" s="110">
        <v>2</v>
      </c>
      <c r="V21" s="96">
        <v>2</v>
      </c>
      <c r="W21" s="96">
        <v>2</v>
      </c>
      <c r="X21" s="110">
        <v>2</v>
      </c>
      <c r="Y21" s="110">
        <v>2</v>
      </c>
      <c r="Z21" s="110">
        <v>2</v>
      </c>
      <c r="AA21" s="110">
        <v>2</v>
      </c>
      <c r="AB21" s="110">
        <v>2</v>
      </c>
      <c r="AC21" s="96">
        <v>2</v>
      </c>
      <c r="AD21" s="96">
        <v>2</v>
      </c>
      <c r="AE21" s="110">
        <v>2</v>
      </c>
      <c r="AF21" s="113"/>
      <c r="AG21" s="97"/>
    </row>
    <row r="22" spans="1:33" ht="15">
      <c r="A22" s="82" t="s">
        <v>221</v>
      </c>
      <c r="B22" s="96">
        <v>2</v>
      </c>
      <c r="C22" s="110">
        <v>2</v>
      </c>
      <c r="D22" s="110">
        <v>2</v>
      </c>
      <c r="E22" s="110">
        <v>2</v>
      </c>
      <c r="F22" s="110">
        <v>2</v>
      </c>
      <c r="G22" s="110">
        <v>2</v>
      </c>
      <c r="H22" s="96">
        <v>2</v>
      </c>
      <c r="I22" s="96">
        <v>2</v>
      </c>
      <c r="J22" s="110">
        <v>2</v>
      </c>
      <c r="K22" s="110">
        <v>2</v>
      </c>
      <c r="L22" s="110">
        <v>2</v>
      </c>
      <c r="M22" s="110">
        <v>2</v>
      </c>
      <c r="N22" s="110">
        <v>2</v>
      </c>
      <c r="O22" s="96">
        <v>2</v>
      </c>
      <c r="P22" s="96">
        <v>2</v>
      </c>
      <c r="Q22" s="110">
        <v>2</v>
      </c>
      <c r="R22" s="110">
        <v>2</v>
      </c>
      <c r="S22" s="110">
        <v>2</v>
      </c>
      <c r="T22" s="110">
        <v>2</v>
      </c>
      <c r="U22" s="110">
        <v>2</v>
      </c>
      <c r="V22" s="96">
        <v>2</v>
      </c>
      <c r="W22" s="96">
        <v>2</v>
      </c>
      <c r="X22" s="110">
        <v>2</v>
      </c>
      <c r="Y22" s="110">
        <v>2</v>
      </c>
      <c r="Z22" s="110">
        <v>2</v>
      </c>
      <c r="AA22" s="110">
        <v>2</v>
      </c>
      <c r="AB22" s="110">
        <v>2</v>
      </c>
      <c r="AC22" s="96">
        <v>2</v>
      </c>
      <c r="AD22" s="96">
        <v>2</v>
      </c>
      <c r="AE22" s="110">
        <v>2</v>
      </c>
      <c r="AF22" s="113"/>
      <c r="AG22" s="99"/>
    </row>
    <row r="23" spans="1:33" ht="24" customHeight="1">
      <c r="A23" s="89" t="s">
        <v>233</v>
      </c>
      <c r="B23" s="91">
        <f aca="true" t="shared" si="0" ref="B23:AB23">SUM(B11:B22)</f>
        <v>24</v>
      </c>
      <c r="C23" s="109">
        <f t="shared" si="0"/>
        <v>24</v>
      </c>
      <c r="D23" s="109">
        <f t="shared" si="0"/>
        <v>24</v>
      </c>
      <c r="E23" s="109">
        <f t="shared" si="0"/>
        <v>24</v>
      </c>
      <c r="F23" s="109">
        <f t="shared" si="0"/>
        <v>24</v>
      </c>
      <c r="G23" s="109">
        <f t="shared" si="0"/>
        <v>24</v>
      </c>
      <c r="H23" s="91">
        <f t="shared" si="0"/>
        <v>24</v>
      </c>
      <c r="I23" s="91">
        <f t="shared" si="0"/>
        <v>24</v>
      </c>
      <c r="J23" s="109">
        <f t="shared" si="0"/>
        <v>24</v>
      </c>
      <c r="K23" s="109">
        <f t="shared" si="0"/>
        <v>24</v>
      </c>
      <c r="L23" s="109">
        <f t="shared" si="0"/>
        <v>24</v>
      </c>
      <c r="M23" s="109">
        <f t="shared" si="0"/>
        <v>24</v>
      </c>
      <c r="N23" s="109">
        <f t="shared" si="0"/>
        <v>24</v>
      </c>
      <c r="O23" s="91">
        <f t="shared" si="0"/>
        <v>24</v>
      </c>
      <c r="P23" s="91">
        <f t="shared" si="0"/>
        <v>24</v>
      </c>
      <c r="Q23" s="109">
        <f t="shared" si="0"/>
        <v>24</v>
      </c>
      <c r="R23" s="109">
        <f t="shared" si="0"/>
        <v>24</v>
      </c>
      <c r="S23" s="109">
        <f t="shared" si="0"/>
        <v>24</v>
      </c>
      <c r="T23" s="109">
        <f t="shared" si="0"/>
        <v>24</v>
      </c>
      <c r="U23" s="109">
        <f t="shared" si="0"/>
        <v>24</v>
      </c>
      <c r="V23" s="91">
        <f t="shared" si="0"/>
        <v>24</v>
      </c>
      <c r="W23" s="91">
        <f t="shared" si="0"/>
        <v>24</v>
      </c>
      <c r="X23" s="109">
        <f t="shared" si="0"/>
        <v>24</v>
      </c>
      <c r="Y23" s="109">
        <f t="shared" si="0"/>
        <v>24</v>
      </c>
      <c r="Z23" s="109">
        <f t="shared" si="0"/>
        <v>24</v>
      </c>
      <c r="AA23" s="109">
        <f t="shared" si="0"/>
        <v>24</v>
      </c>
      <c r="AB23" s="109">
        <f t="shared" si="0"/>
        <v>24</v>
      </c>
      <c r="AC23" s="91">
        <f>SUM(AC11:AC22)</f>
        <v>24</v>
      </c>
      <c r="AD23" s="91">
        <f>SUM(AD11:AD22)</f>
        <v>24</v>
      </c>
      <c r="AE23" s="109">
        <f>SUM(AE11:AE22)</f>
        <v>24</v>
      </c>
      <c r="AF23" s="109">
        <f>SUM(AF11:AF22)</f>
        <v>0</v>
      </c>
      <c r="AG23" s="103">
        <f>SUM(B23:AF23)</f>
        <v>720</v>
      </c>
    </row>
    <row r="24" spans="1:33" ht="24.75" customHeight="1">
      <c r="A24" s="89" t="s">
        <v>15</v>
      </c>
      <c r="B24" s="111">
        <f>B23*$R6</f>
        <v>360</v>
      </c>
      <c r="C24" s="114">
        <f aca="true" t="shared" si="1" ref="C24:AF24">C23*$R6</f>
        <v>360</v>
      </c>
      <c r="D24" s="114">
        <f t="shared" si="1"/>
        <v>360</v>
      </c>
      <c r="E24" s="114">
        <f t="shared" si="1"/>
        <v>360</v>
      </c>
      <c r="F24" s="114">
        <f t="shared" si="1"/>
        <v>360</v>
      </c>
      <c r="G24" s="114">
        <f t="shared" si="1"/>
        <v>360</v>
      </c>
      <c r="H24" s="111">
        <f t="shared" si="1"/>
        <v>360</v>
      </c>
      <c r="I24" s="111">
        <f t="shared" si="1"/>
        <v>360</v>
      </c>
      <c r="J24" s="114">
        <f t="shared" si="1"/>
        <v>360</v>
      </c>
      <c r="K24" s="114">
        <f t="shared" si="1"/>
        <v>360</v>
      </c>
      <c r="L24" s="114">
        <f t="shared" si="1"/>
        <v>360</v>
      </c>
      <c r="M24" s="114">
        <f t="shared" si="1"/>
        <v>360</v>
      </c>
      <c r="N24" s="114">
        <f t="shared" si="1"/>
        <v>360</v>
      </c>
      <c r="O24" s="111">
        <f t="shared" si="1"/>
        <v>360</v>
      </c>
      <c r="P24" s="111">
        <f t="shared" si="1"/>
        <v>360</v>
      </c>
      <c r="Q24" s="114">
        <f t="shared" si="1"/>
        <v>360</v>
      </c>
      <c r="R24" s="114">
        <f t="shared" si="1"/>
        <v>360</v>
      </c>
      <c r="S24" s="114">
        <f t="shared" si="1"/>
        <v>360</v>
      </c>
      <c r="T24" s="114">
        <f t="shared" si="1"/>
        <v>360</v>
      </c>
      <c r="U24" s="114">
        <f t="shared" si="1"/>
        <v>360</v>
      </c>
      <c r="V24" s="111">
        <f t="shared" si="1"/>
        <v>360</v>
      </c>
      <c r="W24" s="111">
        <f t="shared" si="1"/>
        <v>360</v>
      </c>
      <c r="X24" s="114">
        <f t="shared" si="1"/>
        <v>360</v>
      </c>
      <c r="Y24" s="114">
        <f t="shared" si="1"/>
        <v>360</v>
      </c>
      <c r="Z24" s="114">
        <f t="shared" si="1"/>
        <v>360</v>
      </c>
      <c r="AA24" s="114">
        <f t="shared" si="1"/>
        <v>360</v>
      </c>
      <c r="AB24" s="114">
        <f t="shared" si="1"/>
        <v>360</v>
      </c>
      <c r="AC24" s="111">
        <f t="shared" si="1"/>
        <v>360</v>
      </c>
      <c r="AD24" s="111">
        <f t="shared" si="1"/>
        <v>360</v>
      </c>
      <c r="AE24" s="114">
        <f t="shared" si="1"/>
        <v>360</v>
      </c>
      <c r="AF24" s="114">
        <f t="shared" si="1"/>
        <v>0</v>
      </c>
      <c r="AG24" s="87">
        <f>SUM(B24:AF24)</f>
        <v>10800</v>
      </c>
    </row>
    <row r="25" spans="1:33" ht="24.75" customHeight="1">
      <c r="A25" s="89" t="s">
        <v>234</v>
      </c>
      <c r="B25" s="186">
        <v>3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7"/>
      <c r="AG25" s="84"/>
    </row>
    <row r="26" spans="1:33" ht="20.25" customHeight="1">
      <c r="A26" s="89" t="s">
        <v>235</v>
      </c>
      <c r="B26" s="92">
        <f>B24*$B25</f>
        <v>1080</v>
      </c>
      <c r="C26" s="88">
        <f aca="true" t="shared" si="2" ref="C26:AF26">C24*$B25</f>
        <v>1080</v>
      </c>
      <c r="D26" s="88">
        <f t="shared" si="2"/>
        <v>1080</v>
      </c>
      <c r="E26" s="88">
        <f t="shared" si="2"/>
        <v>1080</v>
      </c>
      <c r="F26" s="88">
        <f t="shared" si="2"/>
        <v>1080</v>
      </c>
      <c r="G26" s="88">
        <f t="shared" si="2"/>
        <v>1080</v>
      </c>
      <c r="H26" s="88">
        <f t="shared" si="2"/>
        <v>1080</v>
      </c>
      <c r="I26" s="88">
        <f t="shared" si="2"/>
        <v>1080</v>
      </c>
      <c r="J26" s="88">
        <f t="shared" si="2"/>
        <v>1080</v>
      </c>
      <c r="K26" s="88">
        <f t="shared" si="2"/>
        <v>1080</v>
      </c>
      <c r="L26" s="88">
        <f t="shared" si="2"/>
        <v>1080</v>
      </c>
      <c r="M26" s="88">
        <f t="shared" si="2"/>
        <v>1080</v>
      </c>
      <c r="N26" s="88">
        <f t="shared" si="2"/>
        <v>1080</v>
      </c>
      <c r="O26" s="88">
        <f t="shared" si="2"/>
        <v>1080</v>
      </c>
      <c r="P26" s="88">
        <f t="shared" si="2"/>
        <v>1080</v>
      </c>
      <c r="Q26" s="88">
        <f t="shared" si="2"/>
        <v>1080</v>
      </c>
      <c r="R26" s="88">
        <f t="shared" si="2"/>
        <v>1080</v>
      </c>
      <c r="S26" s="88">
        <f t="shared" si="2"/>
        <v>1080</v>
      </c>
      <c r="T26" s="88">
        <f t="shared" si="2"/>
        <v>1080</v>
      </c>
      <c r="U26" s="88">
        <f t="shared" si="2"/>
        <v>1080</v>
      </c>
      <c r="V26" s="88">
        <f t="shared" si="2"/>
        <v>1080</v>
      </c>
      <c r="W26" s="88">
        <f t="shared" si="2"/>
        <v>1080</v>
      </c>
      <c r="X26" s="88">
        <f t="shared" si="2"/>
        <v>1080</v>
      </c>
      <c r="Y26" s="88">
        <f t="shared" si="2"/>
        <v>1080</v>
      </c>
      <c r="Z26" s="88">
        <f t="shared" si="2"/>
        <v>1080</v>
      </c>
      <c r="AA26" s="88">
        <f t="shared" si="2"/>
        <v>1080</v>
      </c>
      <c r="AB26" s="88">
        <f t="shared" si="2"/>
        <v>1080</v>
      </c>
      <c r="AC26" s="88">
        <f t="shared" si="2"/>
        <v>1080</v>
      </c>
      <c r="AD26" s="88">
        <f t="shared" si="2"/>
        <v>1080</v>
      </c>
      <c r="AE26" s="88">
        <f t="shared" si="2"/>
        <v>1080</v>
      </c>
      <c r="AF26" s="88">
        <f t="shared" si="2"/>
        <v>0</v>
      </c>
      <c r="AG26" s="105">
        <f>SUM(B26:AF26)</f>
        <v>32400</v>
      </c>
    </row>
    <row r="27" spans="1:33" ht="24">
      <c r="A27" s="94" t="s">
        <v>238</v>
      </c>
      <c r="B27" s="188">
        <v>20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84"/>
    </row>
    <row r="28" spans="1:33" ht="20.25">
      <c r="A28" s="89" t="s">
        <v>236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1"/>
      <c r="AG28" s="84"/>
    </row>
    <row r="29" spans="1:33" ht="20.25">
      <c r="A29" s="89" t="s">
        <v>237</v>
      </c>
      <c r="B29" s="93">
        <f>B26*B27/100</f>
        <v>216</v>
      </c>
      <c r="C29" s="93">
        <f>C26*B27/100</f>
        <v>216</v>
      </c>
      <c r="D29" s="93">
        <f>D26*B27/100</f>
        <v>216</v>
      </c>
      <c r="E29" s="93">
        <f>E26*B27/100</f>
        <v>216</v>
      </c>
      <c r="F29" s="93">
        <f>F26*B27/100</f>
        <v>216</v>
      </c>
      <c r="G29" s="93">
        <f>G26*B27/100</f>
        <v>216</v>
      </c>
      <c r="H29" s="93">
        <f>H26*B27/100</f>
        <v>216</v>
      </c>
      <c r="I29" s="93">
        <f>I26*B27/100</f>
        <v>216</v>
      </c>
      <c r="J29" s="93">
        <f>J26*B27/100</f>
        <v>216</v>
      </c>
      <c r="K29" s="93">
        <f>K26*B27/100</f>
        <v>216</v>
      </c>
      <c r="L29" s="93">
        <f>L26*B27/100</f>
        <v>216</v>
      </c>
      <c r="M29" s="93">
        <f>M26*B27/100</f>
        <v>216</v>
      </c>
      <c r="N29" s="93">
        <f>N26*B27/100</f>
        <v>216</v>
      </c>
      <c r="O29" s="93">
        <f>O26*B27/100</f>
        <v>216</v>
      </c>
      <c r="P29" s="93">
        <f>P26*B27/100</f>
        <v>216</v>
      </c>
      <c r="Q29" s="93">
        <f>Q26*B27/100</f>
        <v>216</v>
      </c>
      <c r="R29" s="93">
        <f>R26*B27/100</f>
        <v>216</v>
      </c>
      <c r="S29" s="93">
        <f>S26*B27/100</f>
        <v>216</v>
      </c>
      <c r="T29" s="93">
        <f>T26*B27/100</f>
        <v>216</v>
      </c>
      <c r="U29" s="93">
        <f>U26*B27/100</f>
        <v>216</v>
      </c>
      <c r="V29" s="93">
        <f>V26*B27/100</f>
        <v>216</v>
      </c>
      <c r="W29" s="93">
        <f>W26*B27/100</f>
        <v>216</v>
      </c>
      <c r="X29" s="93">
        <f>X26*B27/100</f>
        <v>216</v>
      </c>
      <c r="Y29" s="93">
        <f>Y26*B27/100</f>
        <v>216</v>
      </c>
      <c r="Z29" s="93">
        <f>Z26*B27/100</f>
        <v>216</v>
      </c>
      <c r="AA29" s="93">
        <f>AA26*B27/100</f>
        <v>216</v>
      </c>
      <c r="AB29" s="93">
        <f>AB26*B27/100</f>
        <v>216</v>
      </c>
      <c r="AC29" s="93">
        <f>AC26*B27/100</f>
        <v>216</v>
      </c>
      <c r="AD29" s="93">
        <f>AD26*B27/100</f>
        <v>216</v>
      </c>
      <c r="AE29" s="93">
        <f>AE26*B27/100</f>
        <v>216</v>
      </c>
      <c r="AF29" s="93">
        <f>AF26*B27/100</f>
        <v>0</v>
      </c>
      <c r="AG29" s="106">
        <f>SUM(B29:AF29)</f>
        <v>6480</v>
      </c>
    </row>
    <row r="30" spans="1:33" ht="20.2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200" t="s">
        <v>247</v>
      </c>
      <c r="Z30" s="200"/>
      <c r="AA30" s="200"/>
      <c r="AB30" s="200"/>
      <c r="AC30" s="200" t="s">
        <v>246</v>
      </c>
      <c r="AD30" s="200"/>
      <c r="AE30" s="200"/>
      <c r="AF30" s="201"/>
      <c r="AG30" s="102"/>
    </row>
    <row r="31" spans="1:33" ht="18" customHeight="1">
      <c r="A31" s="202" t="s">
        <v>244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4"/>
      <c r="Z31" s="204"/>
      <c r="AA31" s="204"/>
      <c r="AB31" s="204"/>
      <c r="AC31" s="205"/>
      <c r="AD31" s="205"/>
      <c r="AE31" s="205"/>
      <c r="AF31" s="206"/>
      <c r="AG31" s="107">
        <f>Y31*AC31</f>
        <v>0</v>
      </c>
    </row>
    <row r="32" spans="1:33" ht="22.5">
      <c r="A32" s="193" t="s">
        <v>245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5"/>
      <c r="AG32" s="104">
        <f>AG26-AG29</f>
        <v>25920</v>
      </c>
    </row>
    <row r="33" spans="1:33" ht="32.25" customHeight="1">
      <c r="A33" s="192" t="s">
        <v>243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</row>
    <row r="34" spans="1:33" ht="11.25" customHeight="1">
      <c r="A34" s="197" t="s">
        <v>251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8" t="s">
        <v>248</v>
      </c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</row>
    <row r="35" spans="1:33" ht="15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207" t="s">
        <v>250</v>
      </c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</row>
    <row r="36" spans="1:33" ht="11.25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</row>
    <row r="37" spans="1:33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</row>
    <row r="38" spans="1:33" ht="11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</row>
    <row r="39" spans="1:33" ht="31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</row>
    <row r="47" spans="3:33" ht="9.75">
      <c r="C47" s="199" t="s">
        <v>242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</row>
    <row r="48" spans="3:33" ht="9.75"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</row>
    <row r="49" spans="3:33" ht="9.75"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</row>
    <row r="50" spans="3:33" ht="9.75"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3:33" ht="9.75"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</row>
    <row r="52" spans="3:33" ht="9.75"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</row>
    <row r="53" spans="3:33" ht="9.75"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</row>
    <row r="54" spans="3:33" ht="9.75"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</row>
    <row r="55" spans="3:33" ht="9.75"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</row>
    <row r="56" spans="3:33" ht="9.75"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</row>
  </sheetData>
  <sheetProtection/>
  <mergeCells count="23">
    <mergeCell ref="A33:V33"/>
    <mergeCell ref="A34:V37"/>
    <mergeCell ref="W34:AG34"/>
    <mergeCell ref="W35:AG39"/>
    <mergeCell ref="C47:AG56"/>
    <mergeCell ref="Y30:AB30"/>
    <mergeCell ref="AC30:AF30"/>
    <mergeCell ref="A31:X31"/>
    <mergeCell ref="Y31:AB31"/>
    <mergeCell ref="AC31:AF31"/>
    <mergeCell ref="A32:AF32"/>
    <mergeCell ref="A8:A10"/>
    <mergeCell ref="B8:AF8"/>
    <mergeCell ref="AG8:AG10"/>
    <mergeCell ref="B25:AF25"/>
    <mergeCell ref="B27:AF27"/>
    <mergeCell ref="B28:AF28"/>
    <mergeCell ref="A1:AG4"/>
    <mergeCell ref="AG5:AG6"/>
    <mergeCell ref="G6:Q6"/>
    <mergeCell ref="R6:S6"/>
    <mergeCell ref="T6:W6"/>
    <mergeCell ref="AA6:AB6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56"/>
  <sheetViews>
    <sheetView zoomScale="85" zoomScaleNormal="85" zoomScalePageLayoutView="0" workbookViewId="0" topLeftCell="A19">
      <selection activeCell="S38" sqref="S38"/>
    </sheetView>
  </sheetViews>
  <sheetFormatPr defaultColWidth="20.625" defaultRowHeight="12.75"/>
  <cols>
    <col min="1" max="1" width="16.50390625" style="77" customWidth="1"/>
    <col min="2" max="32" width="4.00390625" style="77" bestFit="1" customWidth="1"/>
    <col min="33" max="33" width="19.875" style="77" bestFit="1" customWidth="1"/>
    <col min="34" max="16384" width="20.625" style="77" customWidth="1"/>
  </cols>
  <sheetData>
    <row r="1" spans="1:33" ht="11.25" customHeight="1">
      <c r="A1" s="175" t="s">
        <v>252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</row>
    <row r="3" spans="1:33" ht="11.2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1:33" ht="24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</row>
    <row r="5" spans="1:33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5"/>
      <c r="AG5" s="176"/>
    </row>
    <row r="6" spans="1:33" ht="17.25">
      <c r="A6" s="80"/>
      <c r="B6" s="80"/>
      <c r="C6" s="80"/>
      <c r="D6" s="80"/>
      <c r="E6" s="80"/>
      <c r="F6" s="80"/>
      <c r="G6" s="177" t="s">
        <v>241</v>
      </c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8">
        <v>15</v>
      </c>
      <c r="S6" s="179"/>
      <c r="T6" s="180" t="s">
        <v>240</v>
      </c>
      <c r="U6" s="180"/>
      <c r="V6" s="180"/>
      <c r="W6" s="180"/>
      <c r="X6" s="81"/>
      <c r="Y6" s="81"/>
      <c r="Z6" s="85"/>
      <c r="AA6" s="181"/>
      <c r="AB6" s="181"/>
      <c r="AC6" s="81"/>
      <c r="AD6" s="81"/>
      <c r="AE6" s="81"/>
      <c r="AF6" s="85"/>
      <c r="AG6" s="176"/>
    </row>
    <row r="7" spans="1:33" ht="9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6"/>
    </row>
    <row r="8" spans="1:33" ht="21.75" customHeight="1">
      <c r="A8" s="196" t="s">
        <v>9</v>
      </c>
      <c r="B8" s="182" t="s">
        <v>249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3" t="s">
        <v>239</v>
      </c>
    </row>
    <row r="9" spans="1:33" ht="11.25">
      <c r="A9" s="196"/>
      <c r="B9" s="95">
        <v>1</v>
      </c>
      <c r="C9" s="108">
        <v>2</v>
      </c>
      <c r="D9" s="108">
        <v>3</v>
      </c>
      <c r="E9" s="108">
        <v>4</v>
      </c>
      <c r="F9" s="108">
        <v>5</v>
      </c>
      <c r="G9" s="108">
        <v>6</v>
      </c>
      <c r="H9" s="95">
        <v>7</v>
      </c>
      <c r="I9" s="95">
        <v>8</v>
      </c>
      <c r="J9" s="108">
        <v>9</v>
      </c>
      <c r="K9" s="108">
        <v>10</v>
      </c>
      <c r="L9" s="108">
        <v>11</v>
      </c>
      <c r="M9" s="108">
        <v>12</v>
      </c>
      <c r="N9" s="108">
        <v>13</v>
      </c>
      <c r="O9" s="95">
        <v>14</v>
      </c>
      <c r="P9" s="95">
        <v>15</v>
      </c>
      <c r="Q9" s="108">
        <v>16</v>
      </c>
      <c r="R9" s="108">
        <v>17</v>
      </c>
      <c r="S9" s="108">
        <v>18</v>
      </c>
      <c r="T9" s="108">
        <v>19</v>
      </c>
      <c r="U9" s="108">
        <v>20</v>
      </c>
      <c r="V9" s="95">
        <v>21</v>
      </c>
      <c r="W9" s="95">
        <v>22</v>
      </c>
      <c r="X9" s="108">
        <v>23</v>
      </c>
      <c r="Y9" s="108">
        <v>24</v>
      </c>
      <c r="Z9" s="108">
        <v>25</v>
      </c>
      <c r="AA9" s="108">
        <v>26</v>
      </c>
      <c r="AB9" s="108">
        <v>27</v>
      </c>
      <c r="AC9" s="95">
        <v>28</v>
      </c>
      <c r="AD9" s="95">
        <v>29</v>
      </c>
      <c r="AE9" s="108">
        <v>30</v>
      </c>
      <c r="AF9" s="108">
        <v>31</v>
      </c>
      <c r="AG9" s="184"/>
    </row>
    <row r="10" spans="1:33" ht="24" customHeight="1">
      <c r="A10" s="196"/>
      <c r="B10" s="95" t="s">
        <v>24</v>
      </c>
      <c r="C10" s="108" t="s">
        <v>25</v>
      </c>
      <c r="D10" s="108" t="s">
        <v>26</v>
      </c>
      <c r="E10" s="108" t="s">
        <v>20</v>
      </c>
      <c r="F10" s="108" t="s">
        <v>21</v>
      </c>
      <c r="G10" s="108" t="s">
        <v>22</v>
      </c>
      <c r="H10" s="95" t="s">
        <v>23</v>
      </c>
      <c r="I10" s="95" t="s">
        <v>24</v>
      </c>
      <c r="J10" s="108" t="s">
        <v>25</v>
      </c>
      <c r="K10" s="108" t="s">
        <v>26</v>
      </c>
      <c r="L10" s="108" t="s">
        <v>20</v>
      </c>
      <c r="M10" s="108" t="s">
        <v>21</v>
      </c>
      <c r="N10" s="108" t="s">
        <v>22</v>
      </c>
      <c r="O10" s="95" t="s">
        <v>23</v>
      </c>
      <c r="P10" s="95" t="s">
        <v>24</v>
      </c>
      <c r="Q10" s="108" t="s">
        <v>25</v>
      </c>
      <c r="R10" s="108" t="s">
        <v>26</v>
      </c>
      <c r="S10" s="108" t="s">
        <v>20</v>
      </c>
      <c r="T10" s="108" t="s">
        <v>21</v>
      </c>
      <c r="U10" s="108" t="s">
        <v>22</v>
      </c>
      <c r="V10" s="95" t="s">
        <v>23</v>
      </c>
      <c r="W10" s="95" t="s">
        <v>24</v>
      </c>
      <c r="X10" s="108" t="s">
        <v>25</v>
      </c>
      <c r="Y10" s="108" t="s">
        <v>26</v>
      </c>
      <c r="Z10" s="108" t="s">
        <v>20</v>
      </c>
      <c r="AA10" s="108" t="s">
        <v>21</v>
      </c>
      <c r="AB10" s="108" t="s">
        <v>22</v>
      </c>
      <c r="AC10" s="95" t="s">
        <v>23</v>
      </c>
      <c r="AD10" s="95" t="s">
        <v>24</v>
      </c>
      <c r="AE10" s="108" t="s">
        <v>25</v>
      </c>
      <c r="AF10" s="108" t="s">
        <v>26</v>
      </c>
      <c r="AG10" s="185"/>
    </row>
    <row r="11" spans="1:33" ht="15">
      <c r="A11" s="82" t="s">
        <v>210</v>
      </c>
      <c r="B11" s="96">
        <v>2</v>
      </c>
      <c r="C11" s="110">
        <v>2</v>
      </c>
      <c r="D11" s="110">
        <v>2</v>
      </c>
      <c r="E11" s="110">
        <v>2</v>
      </c>
      <c r="F11" s="110">
        <v>2</v>
      </c>
      <c r="G11" s="110">
        <v>2</v>
      </c>
      <c r="H11" s="96">
        <v>2</v>
      </c>
      <c r="I11" s="96">
        <v>2</v>
      </c>
      <c r="J11" s="110">
        <v>2</v>
      </c>
      <c r="K11" s="110">
        <v>2</v>
      </c>
      <c r="L11" s="110">
        <v>2</v>
      </c>
      <c r="M11" s="110">
        <v>2</v>
      </c>
      <c r="N11" s="110">
        <v>2</v>
      </c>
      <c r="O11" s="96">
        <v>2</v>
      </c>
      <c r="P11" s="96">
        <v>2</v>
      </c>
      <c r="Q11" s="110">
        <v>2</v>
      </c>
      <c r="R11" s="110">
        <v>2</v>
      </c>
      <c r="S11" s="110">
        <v>2</v>
      </c>
      <c r="T11" s="110">
        <v>2</v>
      </c>
      <c r="U11" s="110">
        <v>2</v>
      </c>
      <c r="V11" s="96">
        <v>2</v>
      </c>
      <c r="W11" s="96">
        <v>2</v>
      </c>
      <c r="X11" s="110">
        <v>2</v>
      </c>
      <c r="Y11" s="110">
        <v>2</v>
      </c>
      <c r="Z11" s="110">
        <v>2</v>
      </c>
      <c r="AA11" s="110">
        <v>2</v>
      </c>
      <c r="AB11" s="110">
        <v>2</v>
      </c>
      <c r="AC11" s="96">
        <v>2</v>
      </c>
      <c r="AD11" s="96">
        <v>2</v>
      </c>
      <c r="AE11" s="110">
        <v>2</v>
      </c>
      <c r="AF11" s="113"/>
      <c r="AG11" s="98"/>
    </row>
    <row r="12" spans="1:33" ht="15">
      <c r="A12" s="82" t="s">
        <v>211</v>
      </c>
      <c r="B12" s="96">
        <v>2</v>
      </c>
      <c r="C12" s="110">
        <v>2</v>
      </c>
      <c r="D12" s="110">
        <v>2</v>
      </c>
      <c r="E12" s="110">
        <v>2</v>
      </c>
      <c r="F12" s="110">
        <v>2</v>
      </c>
      <c r="G12" s="110">
        <v>2</v>
      </c>
      <c r="H12" s="96">
        <v>2</v>
      </c>
      <c r="I12" s="96">
        <v>2</v>
      </c>
      <c r="J12" s="110">
        <v>2</v>
      </c>
      <c r="K12" s="110">
        <v>2</v>
      </c>
      <c r="L12" s="110">
        <v>2</v>
      </c>
      <c r="M12" s="110">
        <v>2</v>
      </c>
      <c r="N12" s="110">
        <v>2</v>
      </c>
      <c r="O12" s="96">
        <v>2</v>
      </c>
      <c r="P12" s="96">
        <v>2</v>
      </c>
      <c r="Q12" s="110">
        <v>2</v>
      </c>
      <c r="R12" s="110">
        <v>2</v>
      </c>
      <c r="S12" s="110">
        <v>2</v>
      </c>
      <c r="T12" s="110">
        <v>2</v>
      </c>
      <c r="U12" s="110">
        <v>2</v>
      </c>
      <c r="V12" s="96">
        <v>2</v>
      </c>
      <c r="W12" s="96">
        <v>2</v>
      </c>
      <c r="X12" s="110">
        <v>2</v>
      </c>
      <c r="Y12" s="110">
        <v>2</v>
      </c>
      <c r="Z12" s="110">
        <v>2</v>
      </c>
      <c r="AA12" s="110">
        <v>2</v>
      </c>
      <c r="AB12" s="110">
        <v>2</v>
      </c>
      <c r="AC12" s="96">
        <v>2</v>
      </c>
      <c r="AD12" s="96">
        <v>2</v>
      </c>
      <c r="AE12" s="110">
        <v>2</v>
      </c>
      <c r="AF12" s="113"/>
      <c r="AG12" s="97"/>
    </row>
    <row r="13" spans="1:33" ht="15">
      <c r="A13" s="82" t="s">
        <v>212</v>
      </c>
      <c r="B13" s="96">
        <v>2</v>
      </c>
      <c r="C13" s="110">
        <v>2</v>
      </c>
      <c r="D13" s="110">
        <v>2</v>
      </c>
      <c r="E13" s="110">
        <v>2</v>
      </c>
      <c r="F13" s="110">
        <v>2</v>
      </c>
      <c r="G13" s="110">
        <v>2</v>
      </c>
      <c r="H13" s="96">
        <v>2</v>
      </c>
      <c r="I13" s="96">
        <v>2</v>
      </c>
      <c r="J13" s="110">
        <v>2</v>
      </c>
      <c r="K13" s="110">
        <v>2</v>
      </c>
      <c r="L13" s="110">
        <v>2</v>
      </c>
      <c r="M13" s="110">
        <v>2</v>
      </c>
      <c r="N13" s="110">
        <v>2</v>
      </c>
      <c r="O13" s="96">
        <v>2</v>
      </c>
      <c r="P13" s="96">
        <v>2</v>
      </c>
      <c r="Q13" s="110">
        <v>2</v>
      </c>
      <c r="R13" s="110">
        <v>2</v>
      </c>
      <c r="S13" s="110">
        <v>2</v>
      </c>
      <c r="T13" s="110">
        <v>2</v>
      </c>
      <c r="U13" s="110">
        <v>2</v>
      </c>
      <c r="V13" s="96">
        <v>2</v>
      </c>
      <c r="W13" s="96">
        <v>2</v>
      </c>
      <c r="X13" s="110">
        <v>2</v>
      </c>
      <c r="Y13" s="110">
        <v>2</v>
      </c>
      <c r="Z13" s="110">
        <v>2</v>
      </c>
      <c r="AA13" s="110">
        <v>2</v>
      </c>
      <c r="AB13" s="110">
        <v>2</v>
      </c>
      <c r="AC13" s="96">
        <v>2</v>
      </c>
      <c r="AD13" s="96">
        <v>2</v>
      </c>
      <c r="AE13" s="110">
        <v>2</v>
      </c>
      <c r="AF13" s="113"/>
      <c r="AG13" s="97"/>
    </row>
    <row r="14" spans="1:33" ht="15">
      <c r="A14" s="82" t="s">
        <v>213</v>
      </c>
      <c r="B14" s="96">
        <v>2</v>
      </c>
      <c r="C14" s="110">
        <v>2</v>
      </c>
      <c r="D14" s="110">
        <v>2</v>
      </c>
      <c r="E14" s="110">
        <v>2</v>
      </c>
      <c r="F14" s="110">
        <v>2</v>
      </c>
      <c r="G14" s="110">
        <v>2</v>
      </c>
      <c r="H14" s="96">
        <v>2</v>
      </c>
      <c r="I14" s="96">
        <v>2</v>
      </c>
      <c r="J14" s="110">
        <v>2</v>
      </c>
      <c r="K14" s="110">
        <v>2</v>
      </c>
      <c r="L14" s="110">
        <v>2</v>
      </c>
      <c r="M14" s="110">
        <v>2</v>
      </c>
      <c r="N14" s="110">
        <v>2</v>
      </c>
      <c r="O14" s="96">
        <v>2</v>
      </c>
      <c r="P14" s="96">
        <v>2</v>
      </c>
      <c r="Q14" s="110">
        <v>2</v>
      </c>
      <c r="R14" s="110">
        <v>2</v>
      </c>
      <c r="S14" s="110">
        <v>2</v>
      </c>
      <c r="T14" s="110">
        <v>2</v>
      </c>
      <c r="U14" s="110">
        <v>2</v>
      </c>
      <c r="V14" s="96">
        <v>2</v>
      </c>
      <c r="W14" s="96">
        <v>2</v>
      </c>
      <c r="X14" s="110">
        <v>2</v>
      </c>
      <c r="Y14" s="110">
        <v>2</v>
      </c>
      <c r="Z14" s="110">
        <v>2</v>
      </c>
      <c r="AA14" s="110">
        <v>2</v>
      </c>
      <c r="AB14" s="110">
        <v>2</v>
      </c>
      <c r="AC14" s="96">
        <v>2</v>
      </c>
      <c r="AD14" s="96">
        <v>2</v>
      </c>
      <c r="AE14" s="110">
        <v>2</v>
      </c>
      <c r="AF14" s="113"/>
      <c r="AG14" s="97"/>
    </row>
    <row r="15" spans="1:33" ht="15">
      <c r="A15" s="82" t="s">
        <v>214</v>
      </c>
      <c r="B15" s="96">
        <v>2</v>
      </c>
      <c r="C15" s="110">
        <v>2</v>
      </c>
      <c r="D15" s="110">
        <v>2</v>
      </c>
      <c r="E15" s="110">
        <v>2</v>
      </c>
      <c r="F15" s="110">
        <v>2</v>
      </c>
      <c r="G15" s="110">
        <v>2</v>
      </c>
      <c r="H15" s="96">
        <v>2</v>
      </c>
      <c r="I15" s="96">
        <v>2</v>
      </c>
      <c r="J15" s="110">
        <v>2</v>
      </c>
      <c r="K15" s="110">
        <v>2</v>
      </c>
      <c r="L15" s="110">
        <v>2</v>
      </c>
      <c r="M15" s="110">
        <v>2</v>
      </c>
      <c r="N15" s="110">
        <v>2</v>
      </c>
      <c r="O15" s="96">
        <v>2</v>
      </c>
      <c r="P15" s="96">
        <v>2</v>
      </c>
      <c r="Q15" s="110">
        <v>2</v>
      </c>
      <c r="R15" s="110">
        <v>2</v>
      </c>
      <c r="S15" s="110">
        <v>2</v>
      </c>
      <c r="T15" s="110">
        <v>2</v>
      </c>
      <c r="U15" s="110">
        <v>2</v>
      </c>
      <c r="V15" s="96">
        <v>2</v>
      </c>
      <c r="W15" s="96">
        <v>2</v>
      </c>
      <c r="X15" s="110">
        <v>2</v>
      </c>
      <c r="Y15" s="110">
        <v>2</v>
      </c>
      <c r="Z15" s="110">
        <v>2</v>
      </c>
      <c r="AA15" s="110">
        <v>2</v>
      </c>
      <c r="AB15" s="110">
        <v>2</v>
      </c>
      <c r="AC15" s="96">
        <v>2</v>
      </c>
      <c r="AD15" s="96">
        <v>2</v>
      </c>
      <c r="AE15" s="110">
        <v>2</v>
      </c>
      <c r="AF15" s="113"/>
      <c r="AG15" s="97"/>
    </row>
    <row r="16" spans="1:33" ht="15">
      <c r="A16" s="82" t="s">
        <v>215</v>
      </c>
      <c r="B16" s="96">
        <v>2</v>
      </c>
      <c r="C16" s="110">
        <v>2</v>
      </c>
      <c r="D16" s="110">
        <v>2</v>
      </c>
      <c r="E16" s="110">
        <v>2</v>
      </c>
      <c r="F16" s="110">
        <v>2</v>
      </c>
      <c r="G16" s="110">
        <v>2</v>
      </c>
      <c r="H16" s="96">
        <v>2</v>
      </c>
      <c r="I16" s="96">
        <v>2</v>
      </c>
      <c r="J16" s="110">
        <v>2</v>
      </c>
      <c r="K16" s="110">
        <v>2</v>
      </c>
      <c r="L16" s="110">
        <v>2</v>
      </c>
      <c r="M16" s="110">
        <v>2</v>
      </c>
      <c r="N16" s="110">
        <v>2</v>
      </c>
      <c r="O16" s="96">
        <v>2</v>
      </c>
      <c r="P16" s="96">
        <v>2</v>
      </c>
      <c r="Q16" s="110">
        <v>2</v>
      </c>
      <c r="R16" s="110">
        <v>2</v>
      </c>
      <c r="S16" s="110">
        <v>2</v>
      </c>
      <c r="T16" s="110">
        <v>2</v>
      </c>
      <c r="U16" s="110">
        <v>2</v>
      </c>
      <c r="V16" s="96">
        <v>2</v>
      </c>
      <c r="W16" s="96">
        <v>2</v>
      </c>
      <c r="X16" s="110">
        <v>2</v>
      </c>
      <c r="Y16" s="110">
        <v>2</v>
      </c>
      <c r="Z16" s="110">
        <v>2</v>
      </c>
      <c r="AA16" s="110">
        <v>2</v>
      </c>
      <c r="AB16" s="110">
        <v>2</v>
      </c>
      <c r="AC16" s="96">
        <v>2</v>
      </c>
      <c r="AD16" s="96">
        <v>2</v>
      </c>
      <c r="AE16" s="110">
        <v>2</v>
      </c>
      <c r="AF16" s="113"/>
      <c r="AG16" s="97"/>
    </row>
    <row r="17" spans="1:33" ht="15">
      <c r="A17" s="82" t="s">
        <v>216</v>
      </c>
      <c r="B17" s="96">
        <v>2</v>
      </c>
      <c r="C17" s="110">
        <v>2</v>
      </c>
      <c r="D17" s="110">
        <v>2</v>
      </c>
      <c r="E17" s="110">
        <v>2</v>
      </c>
      <c r="F17" s="110">
        <v>2</v>
      </c>
      <c r="G17" s="110">
        <v>2</v>
      </c>
      <c r="H17" s="96">
        <v>2</v>
      </c>
      <c r="I17" s="96">
        <v>2</v>
      </c>
      <c r="J17" s="110">
        <v>2</v>
      </c>
      <c r="K17" s="110">
        <v>2</v>
      </c>
      <c r="L17" s="110">
        <v>2</v>
      </c>
      <c r="M17" s="110">
        <v>2</v>
      </c>
      <c r="N17" s="110">
        <v>2</v>
      </c>
      <c r="O17" s="96">
        <v>2</v>
      </c>
      <c r="P17" s="96">
        <v>2</v>
      </c>
      <c r="Q17" s="110">
        <v>2</v>
      </c>
      <c r="R17" s="110">
        <v>2</v>
      </c>
      <c r="S17" s="110">
        <v>2</v>
      </c>
      <c r="T17" s="110">
        <v>2</v>
      </c>
      <c r="U17" s="110">
        <v>2</v>
      </c>
      <c r="V17" s="96">
        <v>2</v>
      </c>
      <c r="W17" s="96">
        <v>2</v>
      </c>
      <c r="X17" s="110">
        <v>2</v>
      </c>
      <c r="Y17" s="110">
        <v>2</v>
      </c>
      <c r="Z17" s="110">
        <v>2</v>
      </c>
      <c r="AA17" s="110">
        <v>2</v>
      </c>
      <c r="AB17" s="110">
        <v>2</v>
      </c>
      <c r="AC17" s="96">
        <v>2</v>
      </c>
      <c r="AD17" s="96">
        <v>2</v>
      </c>
      <c r="AE17" s="110">
        <v>2</v>
      </c>
      <c r="AF17" s="113"/>
      <c r="AG17" s="97"/>
    </row>
    <row r="18" spans="1:33" ht="15">
      <c r="A18" s="82" t="s">
        <v>217</v>
      </c>
      <c r="B18" s="96">
        <v>2</v>
      </c>
      <c r="C18" s="110">
        <v>2</v>
      </c>
      <c r="D18" s="110">
        <v>2</v>
      </c>
      <c r="E18" s="110">
        <v>2</v>
      </c>
      <c r="F18" s="110">
        <v>2</v>
      </c>
      <c r="G18" s="110">
        <v>2</v>
      </c>
      <c r="H18" s="96">
        <v>2</v>
      </c>
      <c r="I18" s="96">
        <v>2</v>
      </c>
      <c r="J18" s="110">
        <v>2</v>
      </c>
      <c r="K18" s="110">
        <v>2</v>
      </c>
      <c r="L18" s="110">
        <v>2</v>
      </c>
      <c r="M18" s="110">
        <v>2</v>
      </c>
      <c r="N18" s="110">
        <v>2</v>
      </c>
      <c r="O18" s="96">
        <v>2</v>
      </c>
      <c r="P18" s="96">
        <v>2</v>
      </c>
      <c r="Q18" s="110">
        <v>2</v>
      </c>
      <c r="R18" s="110">
        <v>2</v>
      </c>
      <c r="S18" s="110">
        <v>2</v>
      </c>
      <c r="T18" s="110">
        <v>2</v>
      </c>
      <c r="U18" s="110">
        <v>2</v>
      </c>
      <c r="V18" s="96">
        <v>2</v>
      </c>
      <c r="W18" s="96">
        <v>2</v>
      </c>
      <c r="X18" s="110">
        <v>2</v>
      </c>
      <c r="Y18" s="110">
        <v>2</v>
      </c>
      <c r="Z18" s="110">
        <v>2</v>
      </c>
      <c r="AA18" s="110">
        <v>2</v>
      </c>
      <c r="AB18" s="110">
        <v>2</v>
      </c>
      <c r="AC18" s="96">
        <v>2</v>
      </c>
      <c r="AD18" s="96">
        <v>2</v>
      </c>
      <c r="AE18" s="110">
        <v>2</v>
      </c>
      <c r="AF18" s="113"/>
      <c r="AG18" s="97"/>
    </row>
    <row r="19" spans="1:33" ht="15">
      <c r="A19" s="82" t="s">
        <v>218</v>
      </c>
      <c r="B19" s="96">
        <v>2</v>
      </c>
      <c r="C19" s="110">
        <v>2</v>
      </c>
      <c r="D19" s="110">
        <v>2</v>
      </c>
      <c r="E19" s="110">
        <v>2</v>
      </c>
      <c r="F19" s="110">
        <v>2</v>
      </c>
      <c r="G19" s="110">
        <v>2</v>
      </c>
      <c r="H19" s="96">
        <v>2</v>
      </c>
      <c r="I19" s="96">
        <v>2</v>
      </c>
      <c r="J19" s="110">
        <v>2</v>
      </c>
      <c r="K19" s="110">
        <v>2</v>
      </c>
      <c r="L19" s="110">
        <v>2</v>
      </c>
      <c r="M19" s="110">
        <v>2</v>
      </c>
      <c r="N19" s="110">
        <v>2</v>
      </c>
      <c r="O19" s="96">
        <v>2</v>
      </c>
      <c r="P19" s="96">
        <v>2</v>
      </c>
      <c r="Q19" s="110">
        <v>2</v>
      </c>
      <c r="R19" s="110">
        <v>2</v>
      </c>
      <c r="S19" s="110">
        <v>2</v>
      </c>
      <c r="T19" s="110">
        <v>2</v>
      </c>
      <c r="U19" s="110">
        <v>2</v>
      </c>
      <c r="V19" s="96">
        <v>2</v>
      </c>
      <c r="W19" s="96">
        <v>2</v>
      </c>
      <c r="X19" s="110">
        <v>2</v>
      </c>
      <c r="Y19" s="110">
        <v>2</v>
      </c>
      <c r="Z19" s="110">
        <v>2</v>
      </c>
      <c r="AA19" s="110">
        <v>2</v>
      </c>
      <c r="AB19" s="110">
        <v>2</v>
      </c>
      <c r="AC19" s="96">
        <v>2</v>
      </c>
      <c r="AD19" s="96">
        <v>2</v>
      </c>
      <c r="AE19" s="110">
        <v>2</v>
      </c>
      <c r="AF19" s="113"/>
      <c r="AG19" s="97"/>
    </row>
    <row r="20" spans="1:33" ht="15">
      <c r="A20" s="82" t="s">
        <v>219</v>
      </c>
      <c r="B20" s="96">
        <v>2</v>
      </c>
      <c r="C20" s="110">
        <v>2</v>
      </c>
      <c r="D20" s="110">
        <v>2</v>
      </c>
      <c r="E20" s="110">
        <v>2</v>
      </c>
      <c r="F20" s="110">
        <v>2</v>
      </c>
      <c r="G20" s="110">
        <v>2</v>
      </c>
      <c r="H20" s="96">
        <v>2</v>
      </c>
      <c r="I20" s="96">
        <v>2</v>
      </c>
      <c r="J20" s="110">
        <v>2</v>
      </c>
      <c r="K20" s="110">
        <v>2</v>
      </c>
      <c r="L20" s="110">
        <v>2</v>
      </c>
      <c r="M20" s="110">
        <v>2</v>
      </c>
      <c r="N20" s="110">
        <v>2</v>
      </c>
      <c r="O20" s="96">
        <v>2</v>
      </c>
      <c r="P20" s="96">
        <v>2</v>
      </c>
      <c r="Q20" s="110">
        <v>2</v>
      </c>
      <c r="R20" s="110">
        <v>2</v>
      </c>
      <c r="S20" s="110">
        <v>2</v>
      </c>
      <c r="T20" s="110">
        <v>2</v>
      </c>
      <c r="U20" s="110">
        <v>2</v>
      </c>
      <c r="V20" s="96">
        <v>2</v>
      </c>
      <c r="W20" s="96">
        <v>2</v>
      </c>
      <c r="X20" s="110">
        <v>2</v>
      </c>
      <c r="Y20" s="110">
        <v>2</v>
      </c>
      <c r="Z20" s="110">
        <v>2</v>
      </c>
      <c r="AA20" s="110">
        <v>2</v>
      </c>
      <c r="AB20" s="110">
        <v>2</v>
      </c>
      <c r="AC20" s="96">
        <v>2</v>
      </c>
      <c r="AD20" s="96">
        <v>2</v>
      </c>
      <c r="AE20" s="110">
        <v>2</v>
      </c>
      <c r="AF20" s="113"/>
      <c r="AG20" s="97"/>
    </row>
    <row r="21" spans="1:33" ht="15">
      <c r="A21" s="82" t="s">
        <v>220</v>
      </c>
      <c r="B21" s="96">
        <v>2</v>
      </c>
      <c r="C21" s="110">
        <v>2</v>
      </c>
      <c r="D21" s="110">
        <v>2</v>
      </c>
      <c r="E21" s="110">
        <v>2</v>
      </c>
      <c r="F21" s="110">
        <v>2</v>
      </c>
      <c r="G21" s="110">
        <v>2</v>
      </c>
      <c r="H21" s="96">
        <v>2</v>
      </c>
      <c r="I21" s="96">
        <v>2</v>
      </c>
      <c r="J21" s="110">
        <v>2</v>
      </c>
      <c r="K21" s="110">
        <v>2</v>
      </c>
      <c r="L21" s="110">
        <v>2</v>
      </c>
      <c r="M21" s="110">
        <v>2</v>
      </c>
      <c r="N21" s="110">
        <v>2</v>
      </c>
      <c r="O21" s="96">
        <v>2</v>
      </c>
      <c r="P21" s="96">
        <v>2</v>
      </c>
      <c r="Q21" s="110">
        <v>2</v>
      </c>
      <c r="R21" s="110">
        <v>2</v>
      </c>
      <c r="S21" s="110">
        <v>2</v>
      </c>
      <c r="T21" s="110">
        <v>2</v>
      </c>
      <c r="U21" s="110">
        <v>2</v>
      </c>
      <c r="V21" s="96">
        <v>2</v>
      </c>
      <c r="W21" s="96">
        <v>2</v>
      </c>
      <c r="X21" s="110">
        <v>2</v>
      </c>
      <c r="Y21" s="110">
        <v>2</v>
      </c>
      <c r="Z21" s="110">
        <v>2</v>
      </c>
      <c r="AA21" s="110">
        <v>2</v>
      </c>
      <c r="AB21" s="110">
        <v>2</v>
      </c>
      <c r="AC21" s="96">
        <v>2</v>
      </c>
      <c r="AD21" s="96">
        <v>2</v>
      </c>
      <c r="AE21" s="110">
        <v>2</v>
      </c>
      <c r="AF21" s="113"/>
      <c r="AG21" s="97"/>
    </row>
    <row r="22" spans="1:33" ht="15">
      <c r="A22" s="82" t="s">
        <v>221</v>
      </c>
      <c r="B22" s="96">
        <v>2</v>
      </c>
      <c r="C22" s="110">
        <v>2</v>
      </c>
      <c r="D22" s="110">
        <v>2</v>
      </c>
      <c r="E22" s="110">
        <v>2</v>
      </c>
      <c r="F22" s="110">
        <v>2</v>
      </c>
      <c r="G22" s="110">
        <v>2</v>
      </c>
      <c r="H22" s="96">
        <v>2</v>
      </c>
      <c r="I22" s="96">
        <v>2</v>
      </c>
      <c r="J22" s="110">
        <v>2</v>
      </c>
      <c r="K22" s="110">
        <v>2</v>
      </c>
      <c r="L22" s="110">
        <v>2</v>
      </c>
      <c r="M22" s="110">
        <v>2</v>
      </c>
      <c r="N22" s="110">
        <v>2</v>
      </c>
      <c r="O22" s="96">
        <v>2</v>
      </c>
      <c r="P22" s="96">
        <v>2</v>
      </c>
      <c r="Q22" s="110">
        <v>2</v>
      </c>
      <c r="R22" s="110">
        <v>2</v>
      </c>
      <c r="S22" s="110">
        <v>2</v>
      </c>
      <c r="T22" s="110">
        <v>2</v>
      </c>
      <c r="U22" s="110">
        <v>2</v>
      </c>
      <c r="V22" s="96">
        <v>2</v>
      </c>
      <c r="W22" s="96">
        <v>2</v>
      </c>
      <c r="X22" s="110">
        <v>2</v>
      </c>
      <c r="Y22" s="110">
        <v>2</v>
      </c>
      <c r="Z22" s="110">
        <v>2</v>
      </c>
      <c r="AA22" s="110">
        <v>2</v>
      </c>
      <c r="AB22" s="110">
        <v>2</v>
      </c>
      <c r="AC22" s="96">
        <v>2</v>
      </c>
      <c r="AD22" s="96">
        <v>2</v>
      </c>
      <c r="AE22" s="110">
        <v>2</v>
      </c>
      <c r="AF22" s="113"/>
      <c r="AG22" s="99"/>
    </row>
    <row r="23" spans="1:33" ht="24" customHeight="1">
      <c r="A23" s="89" t="s">
        <v>233</v>
      </c>
      <c r="B23" s="91">
        <f aca="true" t="shared" si="0" ref="B23:AB23">SUM(B11:B22)</f>
        <v>24</v>
      </c>
      <c r="C23" s="109">
        <f t="shared" si="0"/>
        <v>24</v>
      </c>
      <c r="D23" s="109">
        <f t="shared" si="0"/>
        <v>24</v>
      </c>
      <c r="E23" s="109">
        <f t="shared" si="0"/>
        <v>24</v>
      </c>
      <c r="F23" s="109">
        <f t="shared" si="0"/>
        <v>24</v>
      </c>
      <c r="G23" s="109">
        <f t="shared" si="0"/>
        <v>24</v>
      </c>
      <c r="H23" s="91">
        <f t="shared" si="0"/>
        <v>24</v>
      </c>
      <c r="I23" s="91">
        <f t="shared" si="0"/>
        <v>24</v>
      </c>
      <c r="J23" s="109">
        <f t="shared" si="0"/>
        <v>24</v>
      </c>
      <c r="K23" s="109">
        <f t="shared" si="0"/>
        <v>24</v>
      </c>
      <c r="L23" s="109">
        <f t="shared" si="0"/>
        <v>24</v>
      </c>
      <c r="M23" s="109">
        <f t="shared" si="0"/>
        <v>24</v>
      </c>
      <c r="N23" s="109">
        <f t="shared" si="0"/>
        <v>24</v>
      </c>
      <c r="O23" s="91">
        <f t="shared" si="0"/>
        <v>24</v>
      </c>
      <c r="P23" s="91">
        <f t="shared" si="0"/>
        <v>24</v>
      </c>
      <c r="Q23" s="109">
        <f t="shared" si="0"/>
        <v>24</v>
      </c>
      <c r="R23" s="109">
        <f t="shared" si="0"/>
        <v>24</v>
      </c>
      <c r="S23" s="109">
        <f t="shared" si="0"/>
        <v>24</v>
      </c>
      <c r="T23" s="109">
        <f t="shared" si="0"/>
        <v>24</v>
      </c>
      <c r="U23" s="109">
        <f t="shared" si="0"/>
        <v>24</v>
      </c>
      <c r="V23" s="91">
        <f t="shared" si="0"/>
        <v>24</v>
      </c>
      <c r="W23" s="91">
        <f t="shared" si="0"/>
        <v>24</v>
      </c>
      <c r="X23" s="109">
        <f t="shared" si="0"/>
        <v>24</v>
      </c>
      <c r="Y23" s="109">
        <f t="shared" si="0"/>
        <v>24</v>
      </c>
      <c r="Z23" s="109">
        <f t="shared" si="0"/>
        <v>24</v>
      </c>
      <c r="AA23" s="109">
        <f t="shared" si="0"/>
        <v>24</v>
      </c>
      <c r="AB23" s="109">
        <f t="shared" si="0"/>
        <v>24</v>
      </c>
      <c r="AC23" s="91">
        <f>SUM(AC11:AC22)</f>
        <v>24</v>
      </c>
      <c r="AD23" s="91">
        <f>SUM(AD11:AD22)</f>
        <v>24</v>
      </c>
      <c r="AE23" s="109">
        <f>SUM(AE11:AE22)</f>
        <v>24</v>
      </c>
      <c r="AF23" s="109">
        <f>SUM(AF11:AF22)</f>
        <v>0</v>
      </c>
      <c r="AG23" s="103">
        <f>SUM(B23:AF23)</f>
        <v>720</v>
      </c>
    </row>
    <row r="24" spans="1:33" ht="24.75" customHeight="1">
      <c r="A24" s="89" t="s">
        <v>15</v>
      </c>
      <c r="B24" s="111">
        <f>B23*$R6</f>
        <v>360</v>
      </c>
      <c r="C24" s="114">
        <f aca="true" t="shared" si="1" ref="C24:AF24">C23*$R6</f>
        <v>360</v>
      </c>
      <c r="D24" s="114">
        <f t="shared" si="1"/>
        <v>360</v>
      </c>
      <c r="E24" s="114">
        <f t="shared" si="1"/>
        <v>360</v>
      </c>
      <c r="F24" s="114">
        <f t="shared" si="1"/>
        <v>360</v>
      </c>
      <c r="G24" s="114">
        <f t="shared" si="1"/>
        <v>360</v>
      </c>
      <c r="H24" s="111">
        <f t="shared" si="1"/>
        <v>360</v>
      </c>
      <c r="I24" s="111">
        <f t="shared" si="1"/>
        <v>360</v>
      </c>
      <c r="J24" s="114">
        <f t="shared" si="1"/>
        <v>360</v>
      </c>
      <c r="K24" s="114">
        <f t="shared" si="1"/>
        <v>360</v>
      </c>
      <c r="L24" s="114">
        <f t="shared" si="1"/>
        <v>360</v>
      </c>
      <c r="M24" s="114">
        <f t="shared" si="1"/>
        <v>360</v>
      </c>
      <c r="N24" s="114">
        <f t="shared" si="1"/>
        <v>360</v>
      </c>
      <c r="O24" s="111">
        <f t="shared" si="1"/>
        <v>360</v>
      </c>
      <c r="P24" s="111">
        <f t="shared" si="1"/>
        <v>360</v>
      </c>
      <c r="Q24" s="114">
        <f t="shared" si="1"/>
        <v>360</v>
      </c>
      <c r="R24" s="114">
        <f t="shared" si="1"/>
        <v>360</v>
      </c>
      <c r="S24" s="114">
        <f t="shared" si="1"/>
        <v>360</v>
      </c>
      <c r="T24" s="114">
        <f t="shared" si="1"/>
        <v>360</v>
      </c>
      <c r="U24" s="114">
        <f t="shared" si="1"/>
        <v>360</v>
      </c>
      <c r="V24" s="111">
        <f t="shared" si="1"/>
        <v>360</v>
      </c>
      <c r="W24" s="111">
        <f t="shared" si="1"/>
        <v>360</v>
      </c>
      <c r="X24" s="114">
        <f t="shared" si="1"/>
        <v>360</v>
      </c>
      <c r="Y24" s="114">
        <f t="shared" si="1"/>
        <v>360</v>
      </c>
      <c r="Z24" s="114">
        <f t="shared" si="1"/>
        <v>360</v>
      </c>
      <c r="AA24" s="114">
        <f t="shared" si="1"/>
        <v>360</v>
      </c>
      <c r="AB24" s="114">
        <f t="shared" si="1"/>
        <v>360</v>
      </c>
      <c r="AC24" s="111">
        <f t="shared" si="1"/>
        <v>360</v>
      </c>
      <c r="AD24" s="111">
        <f t="shared" si="1"/>
        <v>360</v>
      </c>
      <c r="AE24" s="114">
        <f t="shared" si="1"/>
        <v>360</v>
      </c>
      <c r="AF24" s="114">
        <f t="shared" si="1"/>
        <v>0</v>
      </c>
      <c r="AG24" s="87">
        <f>SUM(B24:AF24)</f>
        <v>10800</v>
      </c>
    </row>
    <row r="25" spans="1:33" ht="24.75" customHeight="1">
      <c r="A25" s="89" t="s">
        <v>234</v>
      </c>
      <c r="B25" s="186">
        <v>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7"/>
      <c r="AG25" s="84"/>
    </row>
    <row r="26" spans="1:33" ht="20.25" customHeight="1">
      <c r="A26" s="89" t="s">
        <v>235</v>
      </c>
      <c r="B26" s="92">
        <f>B24*$B25</f>
        <v>720</v>
      </c>
      <c r="C26" s="88">
        <f aca="true" t="shared" si="2" ref="C26:AF26">C24*$B25</f>
        <v>720</v>
      </c>
      <c r="D26" s="88">
        <f t="shared" si="2"/>
        <v>720</v>
      </c>
      <c r="E26" s="88">
        <f t="shared" si="2"/>
        <v>720</v>
      </c>
      <c r="F26" s="88">
        <f t="shared" si="2"/>
        <v>720</v>
      </c>
      <c r="G26" s="88">
        <f t="shared" si="2"/>
        <v>720</v>
      </c>
      <c r="H26" s="88">
        <f t="shared" si="2"/>
        <v>720</v>
      </c>
      <c r="I26" s="88">
        <f t="shared" si="2"/>
        <v>720</v>
      </c>
      <c r="J26" s="88">
        <f t="shared" si="2"/>
        <v>720</v>
      </c>
      <c r="K26" s="88">
        <f t="shared" si="2"/>
        <v>720</v>
      </c>
      <c r="L26" s="88">
        <f t="shared" si="2"/>
        <v>720</v>
      </c>
      <c r="M26" s="88">
        <f t="shared" si="2"/>
        <v>720</v>
      </c>
      <c r="N26" s="88">
        <f t="shared" si="2"/>
        <v>720</v>
      </c>
      <c r="O26" s="88">
        <f t="shared" si="2"/>
        <v>720</v>
      </c>
      <c r="P26" s="88">
        <f t="shared" si="2"/>
        <v>720</v>
      </c>
      <c r="Q26" s="88">
        <f t="shared" si="2"/>
        <v>720</v>
      </c>
      <c r="R26" s="88">
        <f t="shared" si="2"/>
        <v>720</v>
      </c>
      <c r="S26" s="88">
        <f t="shared" si="2"/>
        <v>720</v>
      </c>
      <c r="T26" s="88">
        <f t="shared" si="2"/>
        <v>720</v>
      </c>
      <c r="U26" s="88">
        <f t="shared" si="2"/>
        <v>720</v>
      </c>
      <c r="V26" s="88">
        <f t="shared" si="2"/>
        <v>720</v>
      </c>
      <c r="W26" s="88">
        <f t="shared" si="2"/>
        <v>720</v>
      </c>
      <c r="X26" s="88">
        <f t="shared" si="2"/>
        <v>720</v>
      </c>
      <c r="Y26" s="88">
        <f t="shared" si="2"/>
        <v>720</v>
      </c>
      <c r="Z26" s="88">
        <f t="shared" si="2"/>
        <v>720</v>
      </c>
      <c r="AA26" s="88">
        <f t="shared" si="2"/>
        <v>720</v>
      </c>
      <c r="AB26" s="88">
        <f t="shared" si="2"/>
        <v>720</v>
      </c>
      <c r="AC26" s="88">
        <f t="shared" si="2"/>
        <v>720</v>
      </c>
      <c r="AD26" s="88">
        <f t="shared" si="2"/>
        <v>720</v>
      </c>
      <c r="AE26" s="88">
        <f t="shared" si="2"/>
        <v>720</v>
      </c>
      <c r="AF26" s="88">
        <f t="shared" si="2"/>
        <v>0</v>
      </c>
      <c r="AG26" s="105">
        <f>SUM(B26:AF26)</f>
        <v>21600</v>
      </c>
    </row>
    <row r="27" spans="1:33" ht="24">
      <c r="A27" s="94" t="s">
        <v>238</v>
      </c>
      <c r="B27" s="188">
        <v>20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84"/>
    </row>
    <row r="28" spans="1:33" ht="20.25">
      <c r="A28" s="89" t="s">
        <v>236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1"/>
      <c r="AG28" s="84"/>
    </row>
    <row r="29" spans="1:33" ht="20.25">
      <c r="A29" s="89" t="s">
        <v>237</v>
      </c>
      <c r="B29" s="93">
        <f>B26*B27/100</f>
        <v>144</v>
      </c>
      <c r="C29" s="93">
        <f>C26*B27/100</f>
        <v>144</v>
      </c>
      <c r="D29" s="93">
        <f>D26*B27/100</f>
        <v>144</v>
      </c>
      <c r="E29" s="93">
        <f>E26*B27/100</f>
        <v>144</v>
      </c>
      <c r="F29" s="93">
        <f>F26*B27/100</f>
        <v>144</v>
      </c>
      <c r="G29" s="93">
        <f>G26*B27/100</f>
        <v>144</v>
      </c>
      <c r="H29" s="93">
        <f>H26*B27/100</f>
        <v>144</v>
      </c>
      <c r="I29" s="93">
        <f>I26*B27/100</f>
        <v>144</v>
      </c>
      <c r="J29" s="93">
        <f>J26*B27/100</f>
        <v>144</v>
      </c>
      <c r="K29" s="93">
        <f>K26*B27/100</f>
        <v>144</v>
      </c>
      <c r="L29" s="93">
        <f>L26*B27/100</f>
        <v>144</v>
      </c>
      <c r="M29" s="93">
        <f>M26*B27/100</f>
        <v>144</v>
      </c>
      <c r="N29" s="93">
        <f>N26*B27/100</f>
        <v>144</v>
      </c>
      <c r="O29" s="93">
        <f>O26*B27/100</f>
        <v>144</v>
      </c>
      <c r="P29" s="93">
        <f>P26*B27/100</f>
        <v>144</v>
      </c>
      <c r="Q29" s="93">
        <f>Q26*B27/100</f>
        <v>144</v>
      </c>
      <c r="R29" s="93">
        <f>R26*B27/100</f>
        <v>144</v>
      </c>
      <c r="S29" s="93">
        <f>S26*B27/100</f>
        <v>144</v>
      </c>
      <c r="T29" s="93">
        <f>T26*B27/100</f>
        <v>144</v>
      </c>
      <c r="U29" s="93">
        <f>U26*B27/100</f>
        <v>144</v>
      </c>
      <c r="V29" s="93">
        <f>V26*B27/100</f>
        <v>144</v>
      </c>
      <c r="W29" s="93">
        <f>W26*B27/100</f>
        <v>144</v>
      </c>
      <c r="X29" s="93">
        <f>X26*B27/100</f>
        <v>144</v>
      </c>
      <c r="Y29" s="93">
        <f>Y26*B27/100</f>
        <v>144</v>
      </c>
      <c r="Z29" s="93">
        <f>Z26*B27/100</f>
        <v>144</v>
      </c>
      <c r="AA29" s="93">
        <f>AA26*B27/100</f>
        <v>144</v>
      </c>
      <c r="AB29" s="93">
        <f>AB26*B27/100</f>
        <v>144</v>
      </c>
      <c r="AC29" s="93">
        <f>AC26*B27/100</f>
        <v>144</v>
      </c>
      <c r="AD29" s="93">
        <f>AD26*B27/100</f>
        <v>144</v>
      </c>
      <c r="AE29" s="93">
        <f>AE26*B27/100</f>
        <v>144</v>
      </c>
      <c r="AF29" s="93">
        <f>AF26*B27/100</f>
        <v>0</v>
      </c>
      <c r="AG29" s="106">
        <f>SUM(B29:AF29)</f>
        <v>4320</v>
      </c>
    </row>
    <row r="30" spans="1:33" ht="20.2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200" t="s">
        <v>247</v>
      </c>
      <c r="Z30" s="200"/>
      <c r="AA30" s="200"/>
      <c r="AB30" s="200"/>
      <c r="AC30" s="200" t="s">
        <v>246</v>
      </c>
      <c r="AD30" s="200"/>
      <c r="AE30" s="200"/>
      <c r="AF30" s="201"/>
      <c r="AG30" s="102"/>
    </row>
    <row r="31" spans="1:33" ht="18" customHeight="1">
      <c r="A31" s="202" t="s">
        <v>244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4"/>
      <c r="Z31" s="204"/>
      <c r="AA31" s="204"/>
      <c r="AB31" s="204"/>
      <c r="AC31" s="205"/>
      <c r="AD31" s="205"/>
      <c r="AE31" s="205"/>
      <c r="AF31" s="206"/>
      <c r="AG31" s="107">
        <f>Y31*AC31</f>
        <v>0</v>
      </c>
    </row>
    <row r="32" spans="1:33" ht="22.5">
      <c r="A32" s="193" t="s">
        <v>245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5"/>
      <c r="AG32" s="104">
        <f>AG26-AG29</f>
        <v>17280</v>
      </c>
    </row>
    <row r="33" spans="1:33" ht="32.25" customHeight="1">
      <c r="A33" s="192" t="s">
        <v>243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</row>
    <row r="34" spans="1:33" ht="11.25" customHeight="1">
      <c r="A34" s="197" t="s">
        <v>251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8" t="s">
        <v>248</v>
      </c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</row>
    <row r="35" spans="1:33" ht="15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207" t="s">
        <v>250</v>
      </c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</row>
    <row r="36" spans="1:33" ht="11.25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</row>
    <row r="37" spans="1:33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</row>
    <row r="38" spans="1:33" ht="11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</row>
    <row r="39" spans="1:33" ht="31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</row>
    <row r="47" spans="3:33" ht="9.75">
      <c r="C47" s="199" t="s">
        <v>242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</row>
    <row r="48" spans="3:33" ht="9.75"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</row>
    <row r="49" spans="3:33" ht="9.75"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</row>
    <row r="50" spans="3:33" ht="9.75"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3:33" ht="9.75"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</row>
    <row r="52" spans="3:33" ht="9.75"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</row>
    <row r="53" spans="3:33" ht="9.75"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</row>
    <row r="54" spans="3:33" ht="9.75"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</row>
    <row r="55" spans="3:33" ht="9.75"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</row>
    <row r="56" spans="3:33" ht="9.75"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</row>
  </sheetData>
  <sheetProtection/>
  <mergeCells count="23">
    <mergeCell ref="A33:V33"/>
    <mergeCell ref="A34:V37"/>
    <mergeCell ref="W34:AG34"/>
    <mergeCell ref="W35:AG39"/>
    <mergeCell ref="C47:AG56"/>
    <mergeCell ref="Y30:AB30"/>
    <mergeCell ref="AC30:AF30"/>
    <mergeCell ref="A31:X31"/>
    <mergeCell ref="Y31:AB31"/>
    <mergeCell ref="AC31:AF31"/>
    <mergeCell ref="A32:AF32"/>
    <mergeCell ref="A8:A10"/>
    <mergeCell ref="B8:AF8"/>
    <mergeCell ref="AG8:AG10"/>
    <mergeCell ref="B25:AF25"/>
    <mergeCell ref="B27:AF27"/>
    <mergeCell ref="B28:AF28"/>
    <mergeCell ref="A1:AG4"/>
    <mergeCell ref="AG5:AG6"/>
    <mergeCell ref="G6:Q6"/>
    <mergeCell ref="R6:S6"/>
    <mergeCell ref="T6:W6"/>
    <mergeCell ref="AA6:AB6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I21" sqref="I21"/>
    </sheetView>
  </sheetViews>
  <sheetFormatPr defaultColWidth="9.125" defaultRowHeight="12.75"/>
  <cols>
    <col min="1" max="1" width="4.625" style="112" customWidth="1"/>
    <col min="2" max="2" width="51.875" style="112" customWidth="1"/>
    <col min="3" max="3" width="9.50390625" style="112" customWidth="1"/>
    <col min="4" max="4" width="5.375" style="112" customWidth="1"/>
    <col min="5" max="5" width="51.00390625" style="112" customWidth="1"/>
    <col min="6" max="6" width="9.125" style="112" customWidth="1"/>
    <col min="7" max="7" width="4.50390625" style="112" customWidth="1"/>
    <col min="8" max="8" width="53.50390625" style="112" customWidth="1"/>
    <col min="9" max="16384" width="9.125" style="112" customWidth="1"/>
  </cols>
  <sheetData>
    <row r="1" spans="2:8" ht="15">
      <c r="B1" s="116" t="s">
        <v>311</v>
      </c>
      <c r="E1" s="116" t="s">
        <v>254</v>
      </c>
      <c r="H1" s="116" t="s">
        <v>312</v>
      </c>
    </row>
    <row r="2" ht="13.5" customHeight="1"/>
    <row r="3" spans="1:8" ht="13.5">
      <c r="A3" s="112">
        <v>1</v>
      </c>
      <c r="B3" s="115" t="s">
        <v>276</v>
      </c>
      <c r="D3" s="112">
        <v>1</v>
      </c>
      <c r="E3" s="115" t="s">
        <v>255</v>
      </c>
      <c r="G3" s="112">
        <v>1</v>
      </c>
      <c r="H3" s="117" t="s">
        <v>313</v>
      </c>
    </row>
    <row r="4" spans="1:8" ht="13.5">
      <c r="A4" s="112">
        <v>2</v>
      </c>
      <c r="B4" s="115" t="s">
        <v>277</v>
      </c>
      <c r="D4" s="112">
        <v>2</v>
      </c>
      <c r="E4" s="115" t="s">
        <v>257</v>
      </c>
      <c r="G4" s="112">
        <v>2</v>
      </c>
      <c r="H4" s="118" t="s">
        <v>314</v>
      </c>
    </row>
    <row r="5" spans="1:8" ht="13.5">
      <c r="A5" s="112">
        <v>3</v>
      </c>
      <c r="B5" s="115" t="s">
        <v>278</v>
      </c>
      <c r="D5" s="112">
        <v>3</v>
      </c>
      <c r="E5" s="115" t="s">
        <v>259</v>
      </c>
      <c r="G5" s="112">
        <v>3</v>
      </c>
      <c r="H5" s="119" t="s">
        <v>315</v>
      </c>
    </row>
    <row r="6" spans="1:8" ht="13.5">
      <c r="A6" s="112">
        <v>4</v>
      </c>
      <c r="B6" s="115" t="s">
        <v>279</v>
      </c>
      <c r="D6" s="112">
        <v>4</v>
      </c>
      <c r="E6" s="115" t="s">
        <v>261</v>
      </c>
      <c r="G6" s="112">
        <v>4</v>
      </c>
      <c r="H6" s="117" t="s">
        <v>316</v>
      </c>
    </row>
    <row r="7" spans="1:8" ht="13.5">
      <c r="A7" s="112">
        <v>5</v>
      </c>
      <c r="B7" s="115" t="s">
        <v>280</v>
      </c>
      <c r="D7" s="112">
        <v>5</v>
      </c>
      <c r="E7" s="115" t="s">
        <v>263</v>
      </c>
      <c r="G7" s="112">
        <v>5</v>
      </c>
      <c r="H7" s="120" t="s">
        <v>317</v>
      </c>
    </row>
    <row r="8" spans="1:8" ht="13.5">
      <c r="A8" s="112">
        <v>6</v>
      </c>
      <c r="B8" s="115" t="s">
        <v>281</v>
      </c>
      <c r="D8" s="112">
        <v>6</v>
      </c>
      <c r="E8" s="115" t="s">
        <v>265</v>
      </c>
      <c r="G8" s="112">
        <v>6</v>
      </c>
      <c r="H8" s="121" t="s">
        <v>318</v>
      </c>
    </row>
    <row r="9" spans="1:8" ht="13.5">
      <c r="A9" s="112">
        <v>7</v>
      </c>
      <c r="B9" s="115" t="s">
        <v>282</v>
      </c>
      <c r="D9" s="112">
        <v>7</v>
      </c>
      <c r="E9" s="115" t="s">
        <v>267</v>
      </c>
      <c r="G9" s="112">
        <v>7</v>
      </c>
      <c r="H9" s="121" t="s">
        <v>319</v>
      </c>
    </row>
    <row r="10" spans="1:8" ht="13.5">
      <c r="A10" s="112">
        <v>8</v>
      </c>
      <c r="B10" s="115" t="s">
        <v>283</v>
      </c>
      <c r="D10" s="112">
        <v>8</v>
      </c>
      <c r="E10" s="115" t="s">
        <v>268</v>
      </c>
      <c r="G10" s="112">
        <v>8</v>
      </c>
      <c r="H10" s="121" t="s">
        <v>320</v>
      </c>
    </row>
    <row r="11" spans="1:8" ht="13.5">
      <c r="A11" s="112">
        <v>9</v>
      </c>
      <c r="B11" s="115" t="s">
        <v>284</v>
      </c>
      <c r="D11" s="112">
        <v>9</v>
      </c>
      <c r="E11" s="115" t="s">
        <v>269</v>
      </c>
      <c r="G11" s="112">
        <v>9</v>
      </c>
      <c r="H11" s="121" t="s">
        <v>321</v>
      </c>
    </row>
    <row r="12" spans="1:8" ht="13.5">
      <c r="A12" s="112">
        <v>10</v>
      </c>
      <c r="B12" s="115" t="s">
        <v>285</v>
      </c>
      <c r="D12" s="112">
        <v>10</v>
      </c>
      <c r="E12" s="115" t="s">
        <v>270</v>
      </c>
      <c r="G12" s="112">
        <v>10</v>
      </c>
      <c r="H12" s="121" t="s">
        <v>322</v>
      </c>
    </row>
    <row r="13" spans="1:8" ht="13.5">
      <c r="A13" s="112">
        <v>11</v>
      </c>
      <c r="B13" s="115" t="s">
        <v>286</v>
      </c>
      <c r="D13" s="112">
        <v>11</v>
      </c>
      <c r="E13" s="115" t="s">
        <v>271</v>
      </c>
      <c r="G13" s="112">
        <v>11</v>
      </c>
      <c r="H13" s="121" t="s">
        <v>323</v>
      </c>
    </row>
    <row r="14" spans="1:8" ht="13.5">
      <c r="A14" s="112">
        <v>12</v>
      </c>
      <c r="B14" s="115" t="s">
        <v>287</v>
      </c>
      <c r="D14" s="112">
        <v>12</v>
      </c>
      <c r="E14" s="115" t="s">
        <v>272</v>
      </c>
      <c r="G14" s="112">
        <v>12</v>
      </c>
      <c r="H14" s="121" t="s">
        <v>324</v>
      </c>
    </row>
    <row r="15" spans="1:8" ht="15.75" customHeight="1">
      <c r="A15" s="112">
        <v>13</v>
      </c>
      <c r="B15" s="115" t="s">
        <v>288</v>
      </c>
      <c r="D15" s="112">
        <v>13</v>
      </c>
      <c r="E15" s="115" t="s">
        <v>273</v>
      </c>
      <c r="G15" s="112">
        <v>13</v>
      </c>
      <c r="H15" s="121" t="s">
        <v>325</v>
      </c>
    </row>
    <row r="16" spans="1:8" ht="13.5">
      <c r="A16" s="112">
        <v>14</v>
      </c>
      <c r="B16" s="115" t="s">
        <v>289</v>
      </c>
      <c r="D16" s="112">
        <v>14</v>
      </c>
      <c r="E16" s="115" t="s">
        <v>274</v>
      </c>
      <c r="G16" s="112">
        <v>14</v>
      </c>
      <c r="H16" s="120" t="s">
        <v>326</v>
      </c>
    </row>
    <row r="17" spans="1:8" ht="13.5">
      <c r="A17" s="112">
        <v>15</v>
      </c>
      <c r="B17" s="115" t="s">
        <v>290</v>
      </c>
      <c r="D17" s="112">
        <v>15</v>
      </c>
      <c r="E17" s="115" t="s">
        <v>275</v>
      </c>
      <c r="G17" s="112">
        <v>15</v>
      </c>
      <c r="H17" s="121" t="s">
        <v>327</v>
      </c>
    </row>
    <row r="18" spans="1:8" ht="13.5">
      <c r="A18" s="112">
        <v>16</v>
      </c>
      <c r="B18" s="115" t="s">
        <v>291</v>
      </c>
      <c r="D18" s="112">
        <v>16</v>
      </c>
      <c r="E18" s="115" t="s">
        <v>256</v>
      </c>
      <c r="G18" s="112">
        <v>16</v>
      </c>
      <c r="H18" s="121" t="s">
        <v>328</v>
      </c>
    </row>
    <row r="19" spans="1:8" ht="13.5">
      <c r="A19" s="112">
        <v>17</v>
      </c>
      <c r="B19" s="115" t="s">
        <v>292</v>
      </c>
      <c r="D19" s="112">
        <v>17</v>
      </c>
      <c r="E19" s="115" t="s">
        <v>258</v>
      </c>
      <c r="G19" s="112">
        <v>17</v>
      </c>
      <c r="H19" s="121" t="s">
        <v>329</v>
      </c>
    </row>
    <row r="20" spans="1:8" ht="13.5">
      <c r="A20" s="112">
        <v>18</v>
      </c>
      <c r="B20" s="115" t="s">
        <v>293</v>
      </c>
      <c r="D20" s="112">
        <v>18</v>
      </c>
      <c r="E20" s="115" t="s">
        <v>260</v>
      </c>
      <c r="G20" s="112">
        <v>18</v>
      </c>
      <c r="H20" s="121" t="s">
        <v>330</v>
      </c>
    </row>
    <row r="21" spans="1:8" ht="13.5">
      <c r="A21" s="112">
        <v>19</v>
      </c>
      <c r="B21" s="115" t="s">
        <v>294</v>
      </c>
      <c r="D21" s="112">
        <v>19</v>
      </c>
      <c r="E21" s="115" t="s">
        <v>262</v>
      </c>
      <c r="G21" s="112">
        <v>19</v>
      </c>
      <c r="H21" s="121" t="s">
        <v>331</v>
      </c>
    </row>
    <row r="22" spans="1:8" ht="13.5">
      <c r="A22" s="112">
        <v>20</v>
      </c>
      <c r="B22" s="115" t="s">
        <v>295</v>
      </c>
      <c r="D22" s="112">
        <v>20</v>
      </c>
      <c r="E22" s="115" t="s">
        <v>264</v>
      </c>
      <c r="G22" s="112">
        <v>20</v>
      </c>
      <c r="H22" s="121" t="s">
        <v>332</v>
      </c>
    </row>
    <row r="23" spans="1:8" ht="13.5">
      <c r="A23" s="112">
        <v>21</v>
      </c>
      <c r="B23" s="115" t="s">
        <v>296</v>
      </c>
      <c r="D23" s="112">
        <v>21</v>
      </c>
      <c r="E23" s="115" t="s">
        <v>266</v>
      </c>
      <c r="H23" s="122"/>
    </row>
    <row r="24" spans="1:2" ht="13.5">
      <c r="A24" s="112">
        <v>22</v>
      </c>
      <c r="B24" s="115" t="s">
        <v>297</v>
      </c>
    </row>
    <row r="25" spans="1:2" ht="13.5">
      <c r="A25" s="112">
        <v>23</v>
      </c>
      <c r="B25" s="115" t="s">
        <v>298</v>
      </c>
    </row>
    <row r="26" spans="1:2" ht="13.5">
      <c r="A26" s="112">
        <v>24</v>
      </c>
      <c r="B26" s="115" t="s">
        <v>299</v>
      </c>
    </row>
    <row r="27" spans="1:2" ht="13.5">
      <c r="A27" s="112">
        <v>25</v>
      </c>
      <c r="B27" s="115" t="s">
        <v>300</v>
      </c>
    </row>
    <row r="28" spans="1:2" ht="13.5">
      <c r="A28" s="112">
        <v>26</v>
      </c>
      <c r="B28" s="115" t="s">
        <v>301</v>
      </c>
    </row>
    <row r="29" spans="1:2" ht="13.5">
      <c r="A29" s="112">
        <v>27</v>
      </c>
      <c r="B29" s="115" t="s">
        <v>302</v>
      </c>
    </row>
    <row r="30" spans="1:2" ht="13.5">
      <c r="A30" s="112">
        <v>28</v>
      </c>
      <c r="B30" s="115" t="s">
        <v>303</v>
      </c>
    </row>
    <row r="31" spans="1:2" ht="13.5">
      <c r="A31" s="112">
        <v>29</v>
      </c>
      <c r="B31" s="115" t="s">
        <v>304</v>
      </c>
    </row>
    <row r="32" spans="1:2" ht="13.5">
      <c r="A32" s="112">
        <v>30</v>
      </c>
      <c r="B32" s="115" t="s">
        <v>305</v>
      </c>
    </row>
    <row r="33" spans="1:2" ht="13.5">
      <c r="A33" s="112">
        <v>31</v>
      </c>
      <c r="B33" s="115" t="s">
        <v>306</v>
      </c>
    </row>
    <row r="34" spans="1:2" ht="13.5">
      <c r="A34" s="112">
        <v>32</v>
      </c>
      <c r="B34" s="115" t="s">
        <v>307</v>
      </c>
    </row>
    <row r="35" spans="1:2" ht="13.5">
      <c r="A35" s="112">
        <v>33</v>
      </c>
      <c r="B35" s="115" t="s">
        <v>308</v>
      </c>
    </row>
    <row r="36" spans="1:2" ht="13.5">
      <c r="A36" s="112">
        <v>34</v>
      </c>
      <c r="B36" s="115" t="s">
        <v>309</v>
      </c>
    </row>
    <row r="37" spans="1:2" ht="13.5">
      <c r="A37" s="112">
        <v>35</v>
      </c>
      <c r="B37" s="115" t="s">
        <v>310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Медиа план</dc:title>
  <dc:subject>ГИС Биробиджан</dc:subject>
  <dc:creator>Евгений Конопаткин</dc:creator>
  <cp:keywords/>
  <dc:description/>
  <cp:lastModifiedBy>Yuri Moraev</cp:lastModifiedBy>
  <cp:lastPrinted>2016-03-03T02:24:52Z</cp:lastPrinted>
  <dcterms:created xsi:type="dcterms:W3CDTF">2012-10-26T11:41:17Z</dcterms:created>
  <dcterms:modified xsi:type="dcterms:W3CDTF">2018-07-12T01:09:21Z</dcterms:modified>
  <cp:category/>
  <cp:version/>
  <cp:contentType/>
  <cp:contentStatus/>
</cp:coreProperties>
</file>